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6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 calcMode="manual"/>
</workbook>
</file>

<file path=xl/calcChain.xml><?xml version="1.0" encoding="utf-8"?>
<calcChain xmlns="http://schemas.openxmlformats.org/spreadsheetml/2006/main">
  <c r="K37" i="9"/>
  <c r="BK32" i="8"/>
  <c r="BK31"/>
  <c r="BK30"/>
  <c r="BK29"/>
  <c r="BK28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E34" s="1"/>
  <c r="AD20"/>
  <c r="AC20"/>
  <c r="AB20"/>
  <c r="AA20"/>
  <c r="Z20"/>
  <c r="Y20"/>
  <c r="X20"/>
  <c r="W20"/>
  <c r="W34" s="1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K19"/>
  <c r="BK18"/>
  <c r="BK17"/>
  <c r="BK16"/>
  <c r="BK15"/>
  <c r="BK14"/>
  <c r="BK11"/>
  <c r="BK12" s="1"/>
  <c r="BK9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J9"/>
  <c r="BI9"/>
  <c r="BH9"/>
  <c r="BG9"/>
  <c r="BF9"/>
  <c r="BE9"/>
  <c r="BD9"/>
  <c r="BD34" s="1"/>
  <c r="BC9"/>
  <c r="BB9"/>
  <c r="BA9"/>
  <c r="AZ9"/>
  <c r="AZ34" s="1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H34" s="1"/>
  <c r="G9"/>
  <c r="F9"/>
  <c r="E9"/>
  <c r="D9"/>
  <c r="C9"/>
  <c r="BK8"/>
  <c r="BK22"/>
  <c r="BK23" s="1"/>
  <c r="C23"/>
  <c r="D23"/>
  <c r="E23"/>
  <c r="F23"/>
  <c r="G23"/>
  <c r="H23"/>
  <c r="I23"/>
  <c r="J23"/>
  <c r="K23"/>
  <c r="L23"/>
  <c r="M23"/>
  <c r="N23"/>
  <c r="O23"/>
  <c r="P23"/>
  <c r="Q23"/>
  <c r="R23"/>
  <c r="R34" s="1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T34" s="1"/>
  <c r="AU23"/>
  <c r="AV23"/>
  <c r="AW23"/>
  <c r="AX23"/>
  <c r="AY23"/>
  <c r="AZ23"/>
  <c r="BA23"/>
  <c r="BB23"/>
  <c r="BC23"/>
  <c r="BD23"/>
  <c r="BE23"/>
  <c r="BF23"/>
  <c r="BG23"/>
  <c r="BH23"/>
  <c r="BI23"/>
  <c r="BJ23"/>
  <c r="BK25"/>
  <c r="BK26" s="1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H26"/>
  <c r="BI26"/>
  <c r="BJ26"/>
  <c r="C33"/>
  <c r="D33"/>
  <c r="D34" s="1"/>
  <c r="E33"/>
  <c r="F33"/>
  <c r="G33"/>
  <c r="H33"/>
  <c r="I33"/>
  <c r="J33"/>
  <c r="K33"/>
  <c r="L33"/>
  <c r="L34" s="1"/>
  <c r="M33"/>
  <c r="N33"/>
  <c r="O33"/>
  <c r="P33"/>
  <c r="P34" s="1"/>
  <c r="Q33"/>
  <c r="R33"/>
  <c r="S33"/>
  <c r="T33"/>
  <c r="T34" s="1"/>
  <c r="U33"/>
  <c r="V33"/>
  <c r="W33"/>
  <c r="X33"/>
  <c r="X34" s="1"/>
  <c r="Y33"/>
  <c r="Z33"/>
  <c r="AA33"/>
  <c r="AB33"/>
  <c r="AB34" s="1"/>
  <c r="AC33"/>
  <c r="AD33"/>
  <c r="AE33"/>
  <c r="AF33"/>
  <c r="AF34" s="1"/>
  <c r="AG33"/>
  <c r="AH33"/>
  <c r="AI33"/>
  <c r="AJ33"/>
  <c r="AJ34" s="1"/>
  <c r="AK33"/>
  <c r="AL33"/>
  <c r="AM33"/>
  <c r="AN33"/>
  <c r="AN34" s="1"/>
  <c r="AO33"/>
  <c r="AP33"/>
  <c r="AQ33"/>
  <c r="AR33"/>
  <c r="AR34" s="1"/>
  <c r="AS33"/>
  <c r="AT33"/>
  <c r="AU33"/>
  <c r="AV33"/>
  <c r="AV34" s="1"/>
  <c r="AW33"/>
  <c r="AX33"/>
  <c r="AY33"/>
  <c r="AZ33"/>
  <c r="BA33"/>
  <c r="BB33"/>
  <c r="BC33"/>
  <c r="BD33"/>
  <c r="BE33"/>
  <c r="BF33"/>
  <c r="BG33"/>
  <c r="BH33"/>
  <c r="BI33"/>
  <c r="BJ33"/>
  <c r="N34"/>
  <c r="AL34"/>
  <c r="BH34"/>
  <c r="BK38"/>
  <c r="BK39" s="1"/>
  <c r="C39"/>
  <c r="D39"/>
  <c r="E39"/>
  <c r="E46" s="1"/>
  <c r="F39"/>
  <c r="G39"/>
  <c r="H39"/>
  <c r="I39"/>
  <c r="I46" s="1"/>
  <c r="J39"/>
  <c r="K39"/>
  <c r="L39"/>
  <c r="M39"/>
  <c r="N39"/>
  <c r="O39"/>
  <c r="P39"/>
  <c r="Q39"/>
  <c r="R39"/>
  <c r="S39"/>
  <c r="T39"/>
  <c r="U39"/>
  <c r="U46" s="1"/>
  <c r="V39"/>
  <c r="V46" s="1"/>
  <c r="W39"/>
  <c r="X39"/>
  <c r="Y39"/>
  <c r="Y46" s="1"/>
  <c r="Z39"/>
  <c r="Z46" s="1"/>
  <c r="AA39"/>
  <c r="AB39"/>
  <c r="AC39"/>
  <c r="AC46" s="1"/>
  <c r="AD39"/>
  <c r="AD46" s="1"/>
  <c r="AE39"/>
  <c r="AF39"/>
  <c r="AG39"/>
  <c r="AG46" s="1"/>
  <c r="AH39"/>
  <c r="AH46" s="1"/>
  <c r="AI39"/>
  <c r="AJ39"/>
  <c r="AK39"/>
  <c r="AK46" s="1"/>
  <c r="AL39"/>
  <c r="AL46" s="1"/>
  <c r="AM39"/>
  <c r="AN39"/>
  <c r="AO39"/>
  <c r="AO46" s="1"/>
  <c r="AP39"/>
  <c r="AP46" s="1"/>
  <c r="AQ39"/>
  <c r="AR39"/>
  <c r="AS39"/>
  <c r="AS46" s="1"/>
  <c r="AT39"/>
  <c r="AT46" s="1"/>
  <c r="AU39"/>
  <c r="AV39"/>
  <c r="AW39"/>
  <c r="AW46" s="1"/>
  <c r="AX39"/>
  <c r="AX46" s="1"/>
  <c r="AY39"/>
  <c r="AZ39"/>
  <c r="BA39"/>
  <c r="BA46" s="1"/>
  <c r="BB39"/>
  <c r="BB46" s="1"/>
  <c r="BC39"/>
  <c r="BD39"/>
  <c r="BE39"/>
  <c r="BE46" s="1"/>
  <c r="BF39"/>
  <c r="BF46" s="1"/>
  <c r="BG39"/>
  <c r="BH39"/>
  <c r="BI39"/>
  <c r="BI46" s="1"/>
  <c r="BJ39"/>
  <c r="BJ46" s="1"/>
  <c r="BK41"/>
  <c r="BK42"/>
  <c r="BK43"/>
  <c r="BK44"/>
  <c r="C45"/>
  <c r="D45"/>
  <c r="E45"/>
  <c r="F45"/>
  <c r="G45"/>
  <c r="H45"/>
  <c r="H46" s="1"/>
  <c r="I45"/>
  <c r="J45"/>
  <c r="J46" s="1"/>
  <c r="K45"/>
  <c r="L45"/>
  <c r="L46" s="1"/>
  <c r="M45"/>
  <c r="N45"/>
  <c r="O45"/>
  <c r="P45"/>
  <c r="Q45"/>
  <c r="R45"/>
  <c r="S45"/>
  <c r="T45"/>
  <c r="T46" s="1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BE45"/>
  <c r="BF45"/>
  <c r="BG45"/>
  <c r="BH45"/>
  <c r="BI45"/>
  <c r="BJ45"/>
  <c r="C46"/>
  <c r="F46"/>
  <c r="G46"/>
  <c r="K46"/>
  <c r="M46"/>
  <c r="N46"/>
  <c r="O46"/>
  <c r="P46"/>
  <c r="Q46"/>
  <c r="R46"/>
  <c r="W46"/>
  <c r="X46"/>
  <c r="AA46"/>
  <c r="AB46"/>
  <c r="AE46"/>
  <c r="AF46"/>
  <c r="AI46"/>
  <c r="AJ46"/>
  <c r="AM46"/>
  <c r="AN46"/>
  <c r="AQ46"/>
  <c r="AR46"/>
  <c r="AU46"/>
  <c r="AV46"/>
  <c r="AY46"/>
  <c r="AZ46"/>
  <c r="BC46"/>
  <c r="BD46"/>
  <c r="BG46"/>
  <c r="BH46"/>
  <c r="BK50"/>
  <c r="BK51" s="1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5"/>
  <c r="BK56" s="1"/>
  <c r="C56"/>
  <c r="D56"/>
  <c r="D60" s="1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G60" s="1"/>
  <c r="AH56"/>
  <c r="AI56"/>
  <c r="AJ56"/>
  <c r="AJ60" s="1"/>
  <c r="AK56"/>
  <c r="AL56"/>
  <c r="AM56"/>
  <c r="AN56"/>
  <c r="AN60" s="1"/>
  <c r="AO56"/>
  <c r="AP56"/>
  <c r="AQ56"/>
  <c r="AR56"/>
  <c r="AR60" s="1"/>
  <c r="AS56"/>
  <c r="AT56"/>
  <c r="AU56"/>
  <c r="AV56"/>
  <c r="AV60" s="1"/>
  <c r="AW56"/>
  <c r="AW60" s="1"/>
  <c r="AX56"/>
  <c r="AY56"/>
  <c r="AZ56"/>
  <c r="AZ60" s="1"/>
  <c r="BA56"/>
  <c r="BB56"/>
  <c r="BC56"/>
  <c r="BD56"/>
  <c r="BD60" s="1"/>
  <c r="BE56"/>
  <c r="BF56"/>
  <c r="BG56"/>
  <c r="BH56"/>
  <c r="BH60" s="1"/>
  <c r="BI56"/>
  <c r="BJ56"/>
  <c r="BK58"/>
  <c r="C59"/>
  <c r="C60" s="1"/>
  <c r="D59"/>
  <c r="E59"/>
  <c r="F59"/>
  <c r="G59"/>
  <c r="G60" s="1"/>
  <c r="H59"/>
  <c r="H60" s="1"/>
  <c r="I59"/>
  <c r="J59"/>
  <c r="K59"/>
  <c r="K60" s="1"/>
  <c r="L59"/>
  <c r="M59"/>
  <c r="N59"/>
  <c r="O59"/>
  <c r="O60" s="1"/>
  <c r="P59"/>
  <c r="P60" s="1"/>
  <c r="Q59"/>
  <c r="R59"/>
  <c r="S59"/>
  <c r="S60" s="1"/>
  <c r="T59"/>
  <c r="U59"/>
  <c r="V59"/>
  <c r="W59"/>
  <c r="W60" s="1"/>
  <c r="X59"/>
  <c r="X60" s="1"/>
  <c r="Y59"/>
  <c r="Z59"/>
  <c r="AA59"/>
  <c r="AA60" s="1"/>
  <c r="AB59"/>
  <c r="AC59"/>
  <c r="AD59"/>
  <c r="AE59"/>
  <c r="AE60" s="1"/>
  <c r="AF59"/>
  <c r="AG59"/>
  <c r="AH59"/>
  <c r="AI59"/>
  <c r="AI60" s="1"/>
  <c r="AJ59"/>
  <c r="AK59"/>
  <c r="AK60" s="1"/>
  <c r="AL59"/>
  <c r="AM59"/>
  <c r="AM60" s="1"/>
  <c r="AN59"/>
  <c r="AO59"/>
  <c r="AP59"/>
  <c r="AQ59"/>
  <c r="AQ60" s="1"/>
  <c r="AR59"/>
  <c r="AS59"/>
  <c r="AT59"/>
  <c r="AU59"/>
  <c r="AU60" s="1"/>
  <c r="AV59"/>
  <c r="AW59"/>
  <c r="AX59"/>
  <c r="AY59"/>
  <c r="AY60" s="1"/>
  <c r="AZ59"/>
  <c r="BA59"/>
  <c r="BA60" s="1"/>
  <c r="BB59"/>
  <c r="BC59"/>
  <c r="BC60" s="1"/>
  <c r="BD59"/>
  <c r="BE59"/>
  <c r="BF59"/>
  <c r="BG59"/>
  <c r="BG60" s="1"/>
  <c r="BH59"/>
  <c r="BI59"/>
  <c r="BJ59"/>
  <c r="BK59"/>
  <c r="F60"/>
  <c r="J60"/>
  <c r="N60"/>
  <c r="R60"/>
  <c r="T60"/>
  <c r="V60"/>
  <c r="Z60"/>
  <c r="AB60"/>
  <c r="AD60"/>
  <c r="AO60"/>
  <c r="AS60"/>
  <c r="BE60"/>
  <c r="BI60"/>
  <c r="BK64"/>
  <c r="BK65" s="1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BE65"/>
  <c r="BF65"/>
  <c r="BG65"/>
  <c r="BH65"/>
  <c r="BI65"/>
  <c r="BJ65"/>
  <c r="BK70"/>
  <c r="BK71" s="1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BH71"/>
  <c r="BI71"/>
  <c r="BJ71"/>
  <c r="G42" i="9"/>
  <c r="E42"/>
  <c r="K5"/>
  <c r="L42"/>
  <c r="F42"/>
  <c r="D42"/>
  <c r="J42"/>
  <c r="I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AC60" i="8" l="1"/>
  <c r="Y60"/>
  <c r="U60"/>
  <c r="Q60"/>
  <c r="M60"/>
  <c r="I60"/>
  <c r="E60"/>
  <c r="BJ60"/>
  <c r="BF60"/>
  <c r="BB60"/>
  <c r="AX60"/>
  <c r="AT60"/>
  <c r="AP60"/>
  <c r="AL60"/>
  <c r="AL67" s="1"/>
  <c r="AH60"/>
  <c r="AH67" s="1"/>
  <c r="BJ34"/>
  <c r="BF34"/>
  <c r="BB34"/>
  <c r="BB67" s="1"/>
  <c r="AX34"/>
  <c r="AP34"/>
  <c r="AH34"/>
  <c r="AD34"/>
  <c r="AD67" s="1"/>
  <c r="Z34"/>
  <c r="J34"/>
  <c r="F34"/>
  <c r="BK20"/>
  <c r="Y34"/>
  <c r="AA34"/>
  <c r="AA67" s="1"/>
  <c r="W67"/>
  <c r="Z67"/>
  <c r="AV67"/>
  <c r="AF60"/>
  <c r="BI34"/>
  <c r="BI67" s="1"/>
  <c r="BG34"/>
  <c r="BG67" s="1"/>
  <c r="BE34"/>
  <c r="BE67" s="1"/>
  <c r="BC34"/>
  <c r="BC67" s="1"/>
  <c r="BA34"/>
  <c r="BA67" s="1"/>
  <c r="AY34"/>
  <c r="AW34"/>
  <c r="AW67" s="1"/>
  <c r="AU34"/>
  <c r="AU67" s="1"/>
  <c r="L60"/>
  <c r="BK60"/>
  <c r="AZ67"/>
  <c r="AP67"/>
  <c r="BH67"/>
  <c r="BD67"/>
  <c r="AJ67"/>
  <c r="AE67"/>
  <c r="P67"/>
  <c r="F67"/>
  <c r="BJ67"/>
  <c r="BF67"/>
  <c r="AX67"/>
  <c r="AT67"/>
  <c r="Y67"/>
  <c r="N67"/>
  <c r="AY67"/>
  <c r="AS34"/>
  <c r="AS67" s="1"/>
  <c r="AQ34"/>
  <c r="AQ67" s="1"/>
  <c r="AO34"/>
  <c r="AO67" s="1"/>
  <c r="AM34"/>
  <c r="AM67" s="1"/>
  <c r="AK34"/>
  <c r="AK67" s="1"/>
  <c r="AI34"/>
  <c r="AI67" s="1"/>
  <c r="AG34"/>
  <c r="AG67" s="1"/>
  <c r="AC34"/>
  <c r="AC67" s="1"/>
  <c r="U34"/>
  <c r="U67" s="1"/>
  <c r="S34"/>
  <c r="Q34"/>
  <c r="O34"/>
  <c r="O67" s="1"/>
  <c r="M34"/>
  <c r="M67" s="1"/>
  <c r="K34"/>
  <c r="G34"/>
  <c r="G67" s="1"/>
  <c r="E34"/>
  <c r="E67" s="1"/>
  <c r="C34"/>
  <c r="C67" s="1"/>
  <c r="K42" i="9"/>
  <c r="AN67" i="8"/>
  <c r="S46"/>
  <c r="S67" s="1"/>
  <c r="BK45"/>
  <c r="BK46" s="1"/>
  <c r="D46"/>
  <c r="D67" s="1"/>
  <c r="AR67"/>
  <c r="AF67"/>
  <c r="AB67"/>
  <c r="X67"/>
  <c r="T67"/>
  <c r="R67"/>
  <c r="L67"/>
  <c r="H67"/>
  <c r="J67"/>
  <c r="V34"/>
  <c r="V67" s="1"/>
  <c r="BK33"/>
  <c r="I34"/>
  <c r="K67"/>
  <c r="I67" l="1"/>
  <c r="Q67"/>
  <c r="BK34"/>
  <c r="BK67" s="1"/>
</calcChain>
</file>

<file path=xl/sharedStrings.xml><?xml version="1.0" encoding="utf-8"?>
<sst xmlns="http://schemas.openxmlformats.org/spreadsheetml/2006/main" count="165" uniqueCount="129">
  <si>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</si>
  <si>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</si>
  <si>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</si>
  <si>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</si>
  <si>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</si>
  <si>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</si>
  <si>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</si>
  <si>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</si>
  <si>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</si>
  <si>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</si>
  <si>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</si>
  <si>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</si>
  <si>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</si>
  <si>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</si>
  <si>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</si>
  <si>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</si>
  <si>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</si>
  <si>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</si>
  <si>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</si>
  <si>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</si>
  <si>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</si>
  <si>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</si>
  <si>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</si>
  <si>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</si>
  <si>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</si>
  <si>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</si>
  <si>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</si>
  <si>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</si>
  <si>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</si>
  <si>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</si>
  <si>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</si>
  <si>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</si>
  <si>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</si>
  <si>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</si>
  <si>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</si>
  <si>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</si>
  <si>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</si>
  <si>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</si>
  <si>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</si>
  <si>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</si>
  <si>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</si>
  <si>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</si>
  <si>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</si>
  <si>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</si>
  <si>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</si>
  <si>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</si>
  <si>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</si>
  <si>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</si>
  <si>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</si>
  <si>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</si>
  <si>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</si>
  <si>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</si>
  <si>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</si>
  <si>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</si>
  <si>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</si>
  <si>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</si>
  <si>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</si>
  <si>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</si>
  <si>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</si>
  <si>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</si>
  <si>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</si>
  <si>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</si>
  <si>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</si>
  <si>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</si>
  <si>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</si>
  <si>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</si>
  <si>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</si>
  <si>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</si>
  <si>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</si>
  <si>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</si>
  <si>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</si>
  <si>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</si>
  <si>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</si>
  <si>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</si>
  <si>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</si>
  <si>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</si>
  <si>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</si>
  <si>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</si>
  <si>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</si>
  <si>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</si>
  <si>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</si>
  <si>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</si>
  <si>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</si>
  <si>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</si>
  <si>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</si>
  <si>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</si>
  <si>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</si>
  <si>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</si>
  <si>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</si>
  <si>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</si>
  <si>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</si>
  <si>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</si>
  <si>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</si>
  <si>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</si>
  <si>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</si>
  <si>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</si>
  <si>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</si>
  <si>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</si>
  <si>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</si>
  <si>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</si>
  <si>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</si>
  <si>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</si>
  <si>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</si>
  <si>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</si>
  <si>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</si>
  <si>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</si>
  <si>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</si>
  <si>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FMP - Series III - 24 Months(July 2013) - F</t>
  </si>
  <si>
    <t>IDBI FMP - Series III – 494 days(December 2013)–O</t>
  </si>
  <si>
    <t>IDBI FMP - Series III–564 days (Sept 2013)–L</t>
  </si>
  <si>
    <t>IDBI FMP - Series IV–518 Days (January 2014)–B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</si>
  <si>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</si>
  <si>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</si>
  <si>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</si>
  <si>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</si>
  <si>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</si>
  <si>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</si>
  <si>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</si>
  <si>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</si>
  <si>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</si>
  <si>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</si>
  <si>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</si>
  <si>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</si>
  <si>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</si>
  <si>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</si>
  <si>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FMP-Series III-368 Days (Sept 2013)–K</t>
  </si>
  <si>
    <t>IDBI FMP-Series IV–542 Days(February 2014)–F</t>
  </si>
  <si>
    <t>IDBI Mutual Fund: Net Average Assets Under Management (AAUM) as on 30th April, 2016(All figures in Rs. Crore)</t>
  </si>
  <si>
    <t>Table showing State wise /Union Territory wise contribution to AAUM of category of schemes as on 30th April, 2016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</si>
</sst>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6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ColWidth="9.109375" defaultRowHeight="13.2"/>
  <cols>
    <col min="1" max="1" width="5" style="3" customWidth="1"/>
    <col min="2" max="2" width="47.5546875" style="3" customWidth="1"/>
    <col min="3" max="3" width="15.44140625" style="3" customWidth="1"/>
    <col min="4" max="4" width="15.44140625" style="3" bestFit="1" customWidth="1"/>
    <col min="5" max="62" width="15.44140625" style="3" customWidth="1"/>
    <col min="63" max="63" width="9.5546875" style="3" customWidth="1"/>
    <col min="64" max="64" width="16.6640625" style="3" bestFit="1" customWidth="1"/>
    <col min="65" max="65" width="18" style="3" bestFit="1" customWidth="1"/>
    <col min="66" max="66" width="24.88671875" style="3" bestFit="1" customWidth="1"/>
    <col min="67" max="16384" width="9.109375" style="3"/>
  </cols>
  <sheetData>
    <row r="1" spans="1:107" s="1" customFormat="1" ht="19.5" customHeight="1" thickBot="1">
      <c r="A1" s="75" t="s">
        <v>79</v>
      </c>
      <c r="B1" s="52" t="s">
        <v>32</v>
      </c>
      <c r="C1" s="66" t="s">
        <v>127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6"/>
      <c r="B2" s="53"/>
      <c r="C2" s="54" t="s">
        <v>31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27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28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6.8" thickBot="1">
      <c r="A3" s="76"/>
      <c r="B3" s="53"/>
      <c r="C3" s="60" t="s">
        <v>12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13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13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13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6.2">
      <c r="A4" s="76"/>
      <c r="B4" s="53"/>
      <c r="C4" s="57" t="s">
        <v>38</v>
      </c>
      <c r="D4" s="58"/>
      <c r="E4" s="58"/>
      <c r="F4" s="58"/>
      <c r="G4" s="59"/>
      <c r="H4" s="57" t="s">
        <v>39</v>
      </c>
      <c r="I4" s="58"/>
      <c r="J4" s="58"/>
      <c r="K4" s="58"/>
      <c r="L4" s="59"/>
      <c r="M4" s="57" t="s">
        <v>38</v>
      </c>
      <c r="N4" s="58"/>
      <c r="O4" s="58"/>
      <c r="P4" s="58"/>
      <c r="Q4" s="59"/>
      <c r="R4" s="57" t="s">
        <v>39</v>
      </c>
      <c r="S4" s="58"/>
      <c r="T4" s="58"/>
      <c r="U4" s="58"/>
      <c r="V4" s="59"/>
      <c r="W4" s="57" t="s">
        <v>38</v>
      </c>
      <c r="X4" s="58"/>
      <c r="Y4" s="58"/>
      <c r="Z4" s="58"/>
      <c r="AA4" s="59"/>
      <c r="AB4" s="57" t="s">
        <v>39</v>
      </c>
      <c r="AC4" s="58"/>
      <c r="AD4" s="58"/>
      <c r="AE4" s="58"/>
      <c r="AF4" s="59"/>
      <c r="AG4" s="57" t="s">
        <v>38</v>
      </c>
      <c r="AH4" s="58"/>
      <c r="AI4" s="58"/>
      <c r="AJ4" s="58"/>
      <c r="AK4" s="59"/>
      <c r="AL4" s="57" t="s">
        <v>39</v>
      </c>
      <c r="AM4" s="58"/>
      <c r="AN4" s="58"/>
      <c r="AO4" s="58"/>
      <c r="AP4" s="59"/>
      <c r="AQ4" s="57" t="s">
        <v>38</v>
      </c>
      <c r="AR4" s="58"/>
      <c r="AS4" s="58"/>
      <c r="AT4" s="58"/>
      <c r="AU4" s="59"/>
      <c r="AV4" s="57" t="s">
        <v>39</v>
      </c>
      <c r="AW4" s="58"/>
      <c r="AX4" s="58"/>
      <c r="AY4" s="58"/>
      <c r="AZ4" s="59"/>
      <c r="BA4" s="57" t="s">
        <v>38</v>
      </c>
      <c r="BB4" s="58"/>
      <c r="BC4" s="58"/>
      <c r="BD4" s="58"/>
      <c r="BE4" s="59"/>
      <c r="BF4" s="57" t="s">
        <v>39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6"/>
      <c r="B5" s="53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>
      <c r="A7" s="17" t="s">
        <v>80</v>
      </c>
      <c r="B7" s="24" t="s">
        <v>14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>
      <c r="A8" s="17"/>
      <c r="B8" s="34" t="s">
        <v>105</v>
      </c>
      <c r="C8" s="40">
        <v>0</v>
      </c>
      <c r="D8" s="40">
        <v>90.559810269932896</v>
      </c>
      <c r="E8" s="40">
        <v>712.17920932258698</v>
      </c>
      <c r="F8" s="40">
        <v>0</v>
      </c>
      <c r="G8" s="40">
        <v>0</v>
      </c>
      <c r="H8" s="40">
        <v>3.1881464969611999</v>
      </c>
      <c r="I8" s="40">
        <v>1572.7966646986399</v>
      </c>
      <c r="J8" s="40">
        <v>370.07622373326501</v>
      </c>
      <c r="K8" s="40">
        <v>0</v>
      </c>
      <c r="L8" s="40">
        <v>24.633526385129102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1.3431319641607999</v>
      </c>
      <c r="S8" s="40">
        <v>186.246655734266</v>
      </c>
      <c r="T8" s="40">
        <v>115.988114847866</v>
      </c>
      <c r="U8" s="40">
        <v>0</v>
      </c>
      <c r="V8" s="40">
        <v>5.6007258300986997</v>
      </c>
      <c r="W8" s="40">
        <v>0</v>
      </c>
      <c r="X8" s="40">
        <v>1.0013135005333</v>
      </c>
      <c r="Y8" s="40">
        <v>0</v>
      </c>
      <c r="Z8" s="40">
        <v>0</v>
      </c>
      <c r="AA8" s="40">
        <v>0</v>
      </c>
      <c r="AB8" s="40">
        <v>1.9448229549942</v>
      </c>
      <c r="AC8" s="40">
        <v>55.4669089214973</v>
      </c>
      <c r="AD8" s="40">
        <v>59.078953772899403</v>
      </c>
      <c r="AE8" s="40">
        <v>0</v>
      </c>
      <c r="AF8" s="40">
        <v>84.647557314925095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4.4404609956894001</v>
      </c>
      <c r="AM8" s="40">
        <v>15.3349772176316</v>
      </c>
      <c r="AN8" s="40">
        <v>122.564057690832</v>
      </c>
      <c r="AO8" s="40">
        <v>0</v>
      </c>
      <c r="AP8" s="40">
        <v>31.026959284426098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7.0631173344141001</v>
      </c>
      <c r="AW8" s="40">
        <v>163.948681325027</v>
      </c>
      <c r="AX8" s="40">
        <v>17.6520528586998</v>
      </c>
      <c r="AY8" s="40">
        <v>0</v>
      </c>
      <c r="AZ8" s="40">
        <v>37.270965676694999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1.4196514877249</v>
      </c>
      <c r="BG8" s="40">
        <v>2.1685221580333001</v>
      </c>
      <c r="BH8" s="40">
        <v>50.822962775832998</v>
      </c>
      <c r="BI8" s="40">
        <v>0</v>
      </c>
      <c r="BJ8" s="40">
        <v>1.5072872561321999</v>
      </c>
      <c r="BK8" s="41">
        <f>SUM(C8:BJ8)</f>
        <v>3739.9714618088947</v>
      </c>
    </row>
    <row r="9" spans="1:107">
      <c r="A9" s="17"/>
      <c r="B9" s="26" t="s">
        <v>89</v>
      </c>
      <c r="C9" s="38">
        <f t="shared" ref="C9:AH9" si="0">SUM(C8)</f>
        <v>0</v>
      </c>
      <c r="D9" s="38">
        <f t="shared" si="0"/>
        <v>90.559810269932896</v>
      </c>
      <c r="E9" s="38">
        <f t="shared" si="0"/>
        <v>712.17920932258698</v>
      </c>
      <c r="F9" s="38">
        <f t="shared" si="0"/>
        <v>0</v>
      </c>
      <c r="G9" s="38">
        <f t="shared" si="0"/>
        <v>0</v>
      </c>
      <c r="H9" s="38">
        <f t="shared" si="0"/>
        <v>3.1881464969611999</v>
      </c>
      <c r="I9" s="38">
        <f t="shared" si="0"/>
        <v>1572.7966646986399</v>
      </c>
      <c r="J9" s="38">
        <f t="shared" si="0"/>
        <v>370.07622373326501</v>
      </c>
      <c r="K9" s="38">
        <f t="shared" si="0"/>
        <v>0</v>
      </c>
      <c r="L9" s="38">
        <f t="shared" si="0"/>
        <v>24.633526385129102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1.3431319641607999</v>
      </c>
      <c r="S9" s="38">
        <f t="shared" si="0"/>
        <v>186.246655734266</v>
      </c>
      <c r="T9" s="38">
        <f t="shared" si="0"/>
        <v>115.988114847866</v>
      </c>
      <c r="U9" s="38">
        <f t="shared" si="0"/>
        <v>0</v>
      </c>
      <c r="V9" s="38">
        <f t="shared" si="0"/>
        <v>5.6007258300986997</v>
      </c>
      <c r="W9" s="38">
        <f t="shared" si="0"/>
        <v>0</v>
      </c>
      <c r="X9" s="38">
        <f t="shared" si="0"/>
        <v>1.0013135005333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1.9448229549942</v>
      </c>
      <c r="AC9" s="38">
        <f t="shared" si="0"/>
        <v>55.4669089214973</v>
      </c>
      <c r="AD9" s="38">
        <f t="shared" si="0"/>
        <v>59.078953772899403</v>
      </c>
      <c r="AE9" s="38">
        <f t="shared" si="0"/>
        <v>0</v>
      </c>
      <c r="AF9" s="38">
        <f t="shared" si="0"/>
        <v>84.647557314925095</v>
      </c>
      <c r="AG9" s="38">
        <f t="shared" si="0"/>
        <v>0</v>
      </c>
      <c r="AH9" s="38">
        <f t="shared" si="0"/>
        <v>0</v>
      </c>
      <c r="AI9" s="38">
        <f t="shared" ref="AI9:BK9" si="1">SUM(AI8)</f>
        <v>0</v>
      </c>
      <c r="AJ9" s="38">
        <f t="shared" si="1"/>
        <v>0</v>
      </c>
      <c r="AK9" s="38">
        <f t="shared" si="1"/>
        <v>0</v>
      </c>
      <c r="AL9" s="38">
        <f t="shared" si="1"/>
        <v>4.4404609956894001</v>
      </c>
      <c r="AM9" s="38">
        <f t="shared" si="1"/>
        <v>15.3349772176316</v>
      </c>
      <c r="AN9" s="38">
        <f t="shared" si="1"/>
        <v>122.564057690832</v>
      </c>
      <c r="AO9" s="38">
        <f t="shared" si="1"/>
        <v>0</v>
      </c>
      <c r="AP9" s="38">
        <f t="shared" si="1"/>
        <v>31.026959284426098</v>
      </c>
      <c r="AQ9" s="38">
        <f t="shared" si="1"/>
        <v>0</v>
      </c>
      <c r="AR9" s="38">
        <f t="shared" si="1"/>
        <v>0</v>
      </c>
      <c r="AS9" s="38">
        <f t="shared" si="1"/>
        <v>0</v>
      </c>
      <c r="AT9" s="38">
        <f t="shared" si="1"/>
        <v>0</v>
      </c>
      <c r="AU9" s="38">
        <f t="shared" si="1"/>
        <v>0</v>
      </c>
      <c r="AV9" s="38">
        <f t="shared" si="1"/>
        <v>7.0631173344141001</v>
      </c>
      <c r="AW9" s="38">
        <f t="shared" si="1"/>
        <v>163.948681325027</v>
      </c>
      <c r="AX9" s="38">
        <f t="shared" si="1"/>
        <v>17.6520528586998</v>
      </c>
      <c r="AY9" s="38">
        <f t="shared" si="1"/>
        <v>0</v>
      </c>
      <c r="AZ9" s="38">
        <f t="shared" si="1"/>
        <v>37.270965676694999</v>
      </c>
      <c r="BA9" s="38">
        <f t="shared" si="1"/>
        <v>0</v>
      </c>
      <c r="BB9" s="38">
        <f t="shared" si="1"/>
        <v>0</v>
      </c>
      <c r="BC9" s="38">
        <f t="shared" si="1"/>
        <v>0</v>
      </c>
      <c r="BD9" s="38">
        <f t="shared" si="1"/>
        <v>0</v>
      </c>
      <c r="BE9" s="38">
        <f t="shared" si="1"/>
        <v>0</v>
      </c>
      <c r="BF9" s="38">
        <f t="shared" si="1"/>
        <v>1.4196514877249</v>
      </c>
      <c r="BG9" s="38">
        <f t="shared" si="1"/>
        <v>2.1685221580333001</v>
      </c>
      <c r="BH9" s="38">
        <f t="shared" si="1"/>
        <v>50.822962775832998</v>
      </c>
      <c r="BI9" s="38">
        <f t="shared" si="1"/>
        <v>0</v>
      </c>
      <c r="BJ9" s="38">
        <f t="shared" si="1"/>
        <v>1.5072872561321999</v>
      </c>
      <c r="BK9" s="36">
        <f t="shared" si="1"/>
        <v>3739.9714618088947</v>
      </c>
    </row>
    <row r="10" spans="1:107">
      <c r="A10" s="17" t="s">
        <v>81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>
      <c r="A11" s="17"/>
      <c r="B11" s="34" t="s">
        <v>106</v>
      </c>
      <c r="C11" s="40">
        <v>0</v>
      </c>
      <c r="D11" s="40">
        <v>2.7038650981666001</v>
      </c>
      <c r="E11" s="40">
        <v>0</v>
      </c>
      <c r="F11" s="40">
        <v>0</v>
      </c>
      <c r="G11" s="40">
        <v>0</v>
      </c>
      <c r="H11" s="40">
        <v>0.26937991283270002</v>
      </c>
      <c r="I11" s="40">
        <v>0</v>
      </c>
      <c r="J11" s="40">
        <v>0</v>
      </c>
      <c r="K11" s="40">
        <v>0</v>
      </c>
      <c r="L11" s="40">
        <v>0.11504684449990001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6.1644943866000002E-2</v>
      </c>
      <c r="S11" s="40">
        <v>2.2182613333299999E-2</v>
      </c>
      <c r="T11" s="40">
        <v>0</v>
      </c>
      <c r="U11" s="40">
        <v>0</v>
      </c>
      <c r="V11" s="40">
        <v>3.3209857933199999E-2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0.94006099159839995</v>
      </c>
      <c r="AC11" s="40">
        <v>0.1206744886332</v>
      </c>
      <c r="AD11" s="40">
        <v>0</v>
      </c>
      <c r="AE11" s="40">
        <v>0</v>
      </c>
      <c r="AF11" s="40">
        <v>0.89276207263310003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0.92560837916469996</v>
      </c>
      <c r="AM11" s="40">
        <v>4.4341115600000001E-2</v>
      </c>
      <c r="AN11" s="40">
        <v>1.2901180000000001</v>
      </c>
      <c r="AO11" s="40">
        <v>0</v>
      </c>
      <c r="AP11" s="40">
        <v>0.70176648916640005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0.86655195679829999</v>
      </c>
      <c r="AW11" s="40">
        <v>8.9875711183997993</v>
      </c>
      <c r="AX11" s="40">
        <v>0.52233612666660001</v>
      </c>
      <c r="AY11" s="40">
        <v>0</v>
      </c>
      <c r="AZ11" s="40">
        <v>1.0068829882996999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0.1593074255993</v>
      </c>
      <c r="BG11" s="40">
        <v>5.8374649133299997E-2</v>
      </c>
      <c r="BH11" s="40">
        <v>0</v>
      </c>
      <c r="BI11" s="40">
        <v>0</v>
      </c>
      <c r="BJ11" s="40">
        <v>0.2396025087333</v>
      </c>
      <c r="BK11" s="41">
        <f>SUM(C11:BJ11)</f>
        <v>19.961287581057803</v>
      </c>
      <c r="BL11" s="42"/>
      <c r="BO11" s="42"/>
    </row>
    <row r="12" spans="1:107">
      <c r="A12" s="17"/>
      <c r="B12" s="26" t="s">
        <v>90</v>
      </c>
      <c r="C12" s="38">
        <f t="shared" ref="C12:BJ12" si="2">SUM(C11)</f>
        <v>0</v>
      </c>
      <c r="D12" s="38">
        <f t="shared" si="2"/>
        <v>2.7038650981666001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0.26937991283270002</v>
      </c>
      <c r="I12" s="38">
        <f t="shared" si="2"/>
        <v>0</v>
      </c>
      <c r="J12" s="38">
        <f t="shared" si="2"/>
        <v>0</v>
      </c>
      <c r="K12" s="38">
        <f t="shared" si="2"/>
        <v>0</v>
      </c>
      <c r="L12" s="38">
        <f t="shared" si="2"/>
        <v>0.11504684449990001</v>
      </c>
      <c r="M12" s="38">
        <f t="shared" si="2"/>
        <v>0</v>
      </c>
      <c r="N12" s="38">
        <f t="shared" si="2"/>
        <v>0</v>
      </c>
      <c r="O12" s="38">
        <f t="shared" si="2"/>
        <v>0</v>
      </c>
      <c r="P12" s="38">
        <f t="shared" si="2"/>
        <v>0</v>
      </c>
      <c r="Q12" s="38">
        <f t="shared" si="2"/>
        <v>0</v>
      </c>
      <c r="R12" s="38">
        <f t="shared" si="2"/>
        <v>6.1644943866000002E-2</v>
      </c>
      <c r="S12" s="38">
        <f t="shared" si="2"/>
        <v>2.2182613333299999E-2</v>
      </c>
      <c r="T12" s="38">
        <f t="shared" si="2"/>
        <v>0</v>
      </c>
      <c r="U12" s="38">
        <f t="shared" si="2"/>
        <v>0</v>
      </c>
      <c r="V12" s="38">
        <f t="shared" si="2"/>
        <v>3.3209857933199999E-2</v>
      </c>
      <c r="W12" s="38">
        <f t="shared" si="2"/>
        <v>0</v>
      </c>
      <c r="X12" s="38">
        <f t="shared" si="2"/>
        <v>0</v>
      </c>
      <c r="Y12" s="38">
        <f t="shared" si="2"/>
        <v>0</v>
      </c>
      <c r="Z12" s="38">
        <f t="shared" si="2"/>
        <v>0</v>
      </c>
      <c r="AA12" s="38">
        <f t="shared" si="2"/>
        <v>0</v>
      </c>
      <c r="AB12" s="38">
        <f t="shared" si="2"/>
        <v>0.94006099159839995</v>
      </c>
      <c r="AC12" s="38">
        <f t="shared" si="2"/>
        <v>0.1206744886332</v>
      </c>
      <c r="AD12" s="38">
        <f t="shared" si="2"/>
        <v>0</v>
      </c>
      <c r="AE12" s="38">
        <f t="shared" si="2"/>
        <v>0</v>
      </c>
      <c r="AF12" s="38">
        <f t="shared" si="2"/>
        <v>0.89276207263310003</v>
      </c>
      <c r="AG12" s="38">
        <f t="shared" si="2"/>
        <v>0</v>
      </c>
      <c r="AH12" s="38">
        <f t="shared" si="2"/>
        <v>0</v>
      </c>
      <c r="AI12" s="38">
        <f t="shared" si="2"/>
        <v>0</v>
      </c>
      <c r="AJ12" s="38">
        <f t="shared" si="2"/>
        <v>0</v>
      </c>
      <c r="AK12" s="38">
        <f t="shared" si="2"/>
        <v>0</v>
      </c>
      <c r="AL12" s="38">
        <f t="shared" si="2"/>
        <v>0.92560837916469996</v>
      </c>
      <c r="AM12" s="38">
        <f t="shared" si="2"/>
        <v>4.4341115600000001E-2</v>
      </c>
      <c r="AN12" s="38">
        <f t="shared" si="2"/>
        <v>1.2901180000000001</v>
      </c>
      <c r="AO12" s="38">
        <f t="shared" si="2"/>
        <v>0</v>
      </c>
      <c r="AP12" s="38">
        <f t="shared" si="2"/>
        <v>0.70176648916640005</v>
      </c>
      <c r="AQ12" s="38">
        <f t="shared" si="2"/>
        <v>0</v>
      </c>
      <c r="AR12" s="38">
        <f t="shared" si="2"/>
        <v>0</v>
      </c>
      <c r="AS12" s="38">
        <f t="shared" si="2"/>
        <v>0</v>
      </c>
      <c r="AT12" s="38">
        <f t="shared" si="2"/>
        <v>0</v>
      </c>
      <c r="AU12" s="38">
        <f t="shared" si="2"/>
        <v>0</v>
      </c>
      <c r="AV12" s="38">
        <f>(SUM(AV11))</f>
        <v>0.86655195679829999</v>
      </c>
      <c r="AW12" s="38">
        <f>(SUM(AW11))</f>
        <v>8.9875711183997993</v>
      </c>
      <c r="AX12" s="38">
        <f t="shared" si="2"/>
        <v>0.52233612666660001</v>
      </c>
      <c r="AY12" s="38">
        <f t="shared" si="2"/>
        <v>0</v>
      </c>
      <c r="AZ12" s="38">
        <f t="shared" si="2"/>
        <v>1.0068829882996999</v>
      </c>
      <c r="BA12" s="38">
        <f t="shared" si="2"/>
        <v>0</v>
      </c>
      <c r="BB12" s="38">
        <f t="shared" si="2"/>
        <v>0</v>
      </c>
      <c r="BC12" s="38">
        <f t="shared" si="2"/>
        <v>0</v>
      </c>
      <c r="BD12" s="38">
        <f t="shared" si="2"/>
        <v>0</v>
      </c>
      <c r="BE12" s="38">
        <f t="shared" si="2"/>
        <v>0</v>
      </c>
      <c r="BF12" s="38">
        <f t="shared" si="2"/>
        <v>0.1593074255993</v>
      </c>
      <c r="BG12" s="38">
        <f t="shared" si="2"/>
        <v>5.8374649133299997E-2</v>
      </c>
      <c r="BH12" s="38">
        <f t="shared" si="2"/>
        <v>0</v>
      </c>
      <c r="BI12" s="38">
        <f t="shared" si="2"/>
        <v>0</v>
      </c>
      <c r="BJ12" s="38">
        <f t="shared" si="2"/>
        <v>0.2396025087333</v>
      </c>
      <c r="BK12" s="39">
        <f>SUM(BK11)</f>
        <v>19.961287581057803</v>
      </c>
    </row>
    <row r="13" spans="1:107">
      <c r="A13" s="17" t="s">
        <v>82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>
      <c r="A14" s="17"/>
      <c r="B14" s="34" t="s">
        <v>107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0.31221591203330001</v>
      </c>
      <c r="I14" s="40">
        <v>0</v>
      </c>
      <c r="J14" s="40">
        <v>0</v>
      </c>
      <c r="K14" s="40">
        <v>0</v>
      </c>
      <c r="L14" s="40">
        <v>2.4143918860998999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4.7672249999999999E-2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0.59839289900000003</v>
      </c>
      <c r="AC14" s="40">
        <v>0</v>
      </c>
      <c r="AD14" s="40">
        <v>0</v>
      </c>
      <c r="AE14" s="40">
        <v>0</v>
      </c>
      <c r="AF14" s="40">
        <v>3.9879663241664001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0.2306012804</v>
      </c>
      <c r="AM14" s="40">
        <v>6.3356589166600003E-2</v>
      </c>
      <c r="AN14" s="40">
        <v>0</v>
      </c>
      <c r="AO14" s="40">
        <v>0</v>
      </c>
      <c r="AP14" s="40">
        <v>0.4729136977333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4.1963080567329003</v>
      </c>
      <c r="AW14" s="40">
        <v>3.7833060000000001</v>
      </c>
      <c r="AX14" s="40">
        <v>0</v>
      </c>
      <c r="AY14" s="40">
        <v>0</v>
      </c>
      <c r="AZ14" s="40">
        <v>23.3432314495331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8.8251917799999996E-2</v>
      </c>
      <c r="BG14" s="40">
        <v>1.9583652958</v>
      </c>
      <c r="BH14" s="40">
        <v>0</v>
      </c>
      <c r="BI14" s="40">
        <v>0</v>
      </c>
      <c r="BJ14" s="40">
        <v>0.86656577386660005</v>
      </c>
      <c r="BK14" s="41">
        <f t="shared" ref="BK14:BK19" si="3">SUM(C14:BJ14)</f>
        <v>42.363539332332095</v>
      </c>
    </row>
    <row r="15" spans="1:107">
      <c r="A15" s="17"/>
      <c r="B15" s="34" t="s">
        <v>108</v>
      </c>
      <c r="C15" s="40">
        <v>0</v>
      </c>
      <c r="D15" s="40">
        <v>2.4516879999999999</v>
      </c>
      <c r="E15" s="40">
        <v>0</v>
      </c>
      <c r="F15" s="40">
        <v>0</v>
      </c>
      <c r="G15" s="40">
        <v>0</v>
      </c>
      <c r="H15" s="40">
        <v>0.17948142449999999</v>
      </c>
      <c r="I15" s="40">
        <v>0</v>
      </c>
      <c r="J15" s="40">
        <v>0</v>
      </c>
      <c r="K15" s="40">
        <v>0</v>
      </c>
      <c r="L15" s="40">
        <v>6.1292199999999998E-2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6.6808497999999998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0.29110442633290001</v>
      </c>
      <c r="AC15" s="40">
        <v>0</v>
      </c>
      <c r="AD15" s="40">
        <v>0</v>
      </c>
      <c r="AE15" s="40">
        <v>0</v>
      </c>
      <c r="AF15" s="40">
        <v>2.4317148593328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0.18271512929969999</v>
      </c>
      <c r="AM15" s="40">
        <v>0</v>
      </c>
      <c r="AN15" s="40">
        <v>0</v>
      </c>
      <c r="AO15" s="40">
        <v>0</v>
      </c>
      <c r="AP15" s="40">
        <v>1.3623653714996999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1.7508814879635</v>
      </c>
      <c r="AW15" s="40">
        <v>3.1747885200663002</v>
      </c>
      <c r="AX15" s="40">
        <v>0</v>
      </c>
      <c r="AY15" s="40">
        <v>0</v>
      </c>
      <c r="AZ15" s="40">
        <v>15.421329914730901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0.15374446303289999</v>
      </c>
      <c r="BG15" s="40">
        <v>3.03866833333E-2</v>
      </c>
      <c r="BH15" s="40">
        <v>1.2154551787332999</v>
      </c>
      <c r="BI15" s="40">
        <v>0</v>
      </c>
      <c r="BJ15" s="40">
        <v>9.3431791699899999E-2</v>
      </c>
      <c r="BK15" s="41">
        <f t="shared" si="3"/>
        <v>35.481229250525196</v>
      </c>
    </row>
    <row r="16" spans="1:107">
      <c r="A16" s="17"/>
      <c r="B16" s="34" t="s">
        <v>109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0.15551222356639999</v>
      </c>
      <c r="I16" s="40">
        <v>0</v>
      </c>
      <c r="J16" s="40">
        <v>0</v>
      </c>
      <c r="K16" s="40">
        <v>0</v>
      </c>
      <c r="L16" s="40">
        <v>4.7156612449997999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2.5138427299999998E-2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0.26736132806629997</v>
      </c>
      <c r="AC16" s="40">
        <v>0</v>
      </c>
      <c r="AD16" s="40">
        <v>0</v>
      </c>
      <c r="AE16" s="40">
        <v>0</v>
      </c>
      <c r="AF16" s="40">
        <v>1.5208523599993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0.170589517266</v>
      </c>
      <c r="AM16" s="40">
        <v>0.1236465333333</v>
      </c>
      <c r="AN16" s="40">
        <v>0</v>
      </c>
      <c r="AO16" s="40">
        <v>0</v>
      </c>
      <c r="AP16" s="40">
        <v>1.1620653928997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0.76024071013119898</v>
      </c>
      <c r="AW16" s="40">
        <v>0.2472930666666</v>
      </c>
      <c r="AX16" s="40">
        <v>0</v>
      </c>
      <c r="AY16" s="40">
        <v>0</v>
      </c>
      <c r="AZ16" s="40">
        <v>10.241947960498599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0.14523521833290001</v>
      </c>
      <c r="BG16" s="40">
        <v>0</v>
      </c>
      <c r="BH16" s="40">
        <v>0</v>
      </c>
      <c r="BI16" s="40">
        <v>0</v>
      </c>
      <c r="BJ16" s="40">
        <v>0.85410965999989996</v>
      </c>
      <c r="BK16" s="41">
        <f t="shared" si="3"/>
        <v>20.389653643060001</v>
      </c>
    </row>
    <row r="17" spans="1:67">
      <c r="A17" s="17"/>
      <c r="B17" s="34" t="s">
        <v>110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9.9761516199999997E-2</v>
      </c>
      <c r="I17" s="40">
        <v>0</v>
      </c>
      <c r="J17" s="40">
        <v>0</v>
      </c>
      <c r="K17" s="40">
        <v>0</v>
      </c>
      <c r="L17" s="40">
        <v>1.959991786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3.4988213166600002E-2</v>
      </c>
      <c r="S17" s="40">
        <v>0</v>
      </c>
      <c r="T17" s="40">
        <v>0.30378050000000001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0.25725383383330003</v>
      </c>
      <c r="AC17" s="40">
        <v>0</v>
      </c>
      <c r="AD17" s="40">
        <v>0.12029620000000001</v>
      </c>
      <c r="AE17" s="40">
        <v>0</v>
      </c>
      <c r="AF17" s="40">
        <v>3.8933309589333001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0.18155724440000001</v>
      </c>
      <c r="AM17" s="40">
        <v>0</v>
      </c>
      <c r="AN17" s="40">
        <v>0</v>
      </c>
      <c r="AO17" s="40">
        <v>0</v>
      </c>
      <c r="AP17" s="40">
        <v>0.77501031833330003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0.95559339476649996</v>
      </c>
      <c r="AW17" s="40">
        <v>5.0225030448999997</v>
      </c>
      <c r="AX17" s="40">
        <v>0</v>
      </c>
      <c r="AY17" s="40">
        <v>0</v>
      </c>
      <c r="AZ17" s="40">
        <v>9.4577289950665993</v>
      </c>
      <c r="BA17" s="40">
        <v>0</v>
      </c>
      <c r="BB17" s="40">
        <v>0</v>
      </c>
      <c r="BC17" s="40">
        <v>0</v>
      </c>
      <c r="BD17" s="40">
        <v>0</v>
      </c>
      <c r="BE17" s="40">
        <v>0</v>
      </c>
      <c r="BF17" s="40">
        <v>0.33901963379990002</v>
      </c>
      <c r="BG17" s="40">
        <v>2.4059239999999999E-2</v>
      </c>
      <c r="BH17" s="40">
        <v>0</v>
      </c>
      <c r="BI17" s="40">
        <v>0</v>
      </c>
      <c r="BJ17" s="40">
        <v>0.1975885583333</v>
      </c>
      <c r="BK17" s="41">
        <f t="shared" si="3"/>
        <v>23.622463437732801</v>
      </c>
    </row>
    <row r="18" spans="1:67">
      <c r="A18" s="17"/>
      <c r="B18" s="34" t="s">
        <v>125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1.8251923333199999E-2</v>
      </c>
      <c r="I18" s="40">
        <v>0</v>
      </c>
      <c r="J18" s="40">
        <v>0</v>
      </c>
      <c r="K18" s="40">
        <v>0</v>
      </c>
      <c r="L18" s="40">
        <v>0.37762599999989999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1.2335782666599999E-2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0.12132701799999999</v>
      </c>
      <c r="AC18" s="40">
        <v>0</v>
      </c>
      <c r="AD18" s="40">
        <v>0</v>
      </c>
      <c r="AE18" s="40">
        <v>0</v>
      </c>
      <c r="AF18" s="40">
        <v>1.876191E-2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8.4428594999999995E-2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0.95366788459990004</v>
      </c>
      <c r="AW18" s="40">
        <v>0.38737396236600002</v>
      </c>
      <c r="AX18" s="40">
        <v>0</v>
      </c>
      <c r="AY18" s="40">
        <v>0</v>
      </c>
      <c r="AZ18" s="40">
        <v>1.2403825709333001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3.4812152366599999E-2</v>
      </c>
      <c r="BG18" s="40">
        <v>0</v>
      </c>
      <c r="BH18" s="40">
        <v>0</v>
      </c>
      <c r="BI18" s="40">
        <v>0</v>
      </c>
      <c r="BJ18" s="40">
        <v>0</v>
      </c>
      <c r="BK18" s="41">
        <f t="shared" si="3"/>
        <v>3.2489677992654999</v>
      </c>
    </row>
    <row r="19" spans="1:67">
      <c r="A19" s="17"/>
      <c r="B19" s="34" t="s">
        <v>126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4.6744528999899997E-2</v>
      </c>
      <c r="I19" s="40">
        <v>2.3971553333333002</v>
      </c>
      <c r="J19" s="40">
        <v>0</v>
      </c>
      <c r="K19" s="40">
        <v>0</v>
      </c>
      <c r="L19" s="40">
        <v>0.17978664999989999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0.1135103732</v>
      </c>
      <c r="AC19" s="40">
        <v>0</v>
      </c>
      <c r="AD19" s="40">
        <v>0</v>
      </c>
      <c r="AE19" s="40">
        <v>0</v>
      </c>
      <c r="AF19" s="40">
        <v>0.42744492000000001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0.16932289679990001</v>
      </c>
      <c r="AM19" s="40">
        <v>0</v>
      </c>
      <c r="AN19" s="40">
        <v>0.35620410000000002</v>
      </c>
      <c r="AO19" s="40">
        <v>0</v>
      </c>
      <c r="AP19" s="40">
        <v>0.56860356816659996</v>
      </c>
      <c r="AQ19" s="40">
        <v>0</v>
      </c>
      <c r="AR19" s="40">
        <v>0</v>
      </c>
      <c r="AS19" s="40">
        <v>0</v>
      </c>
      <c r="AT19" s="40">
        <v>0</v>
      </c>
      <c r="AU19" s="40">
        <v>0</v>
      </c>
      <c r="AV19" s="40">
        <v>0.75443434756659999</v>
      </c>
      <c r="AW19" s="40">
        <v>7.8364902000000001</v>
      </c>
      <c r="AX19" s="40">
        <v>0</v>
      </c>
      <c r="AY19" s="40">
        <v>0</v>
      </c>
      <c r="AZ19" s="40">
        <v>4.1141573549999997</v>
      </c>
      <c r="BA19" s="40">
        <v>0</v>
      </c>
      <c r="BB19" s="40">
        <v>0</v>
      </c>
      <c r="BC19" s="40">
        <v>0</v>
      </c>
      <c r="BD19" s="40">
        <v>0</v>
      </c>
      <c r="BE19" s="40">
        <v>0</v>
      </c>
      <c r="BF19" s="40">
        <v>7.1972555800000004E-2</v>
      </c>
      <c r="BG19" s="40">
        <v>2.5346612350998998</v>
      </c>
      <c r="BH19" s="40">
        <v>0</v>
      </c>
      <c r="BI19" s="40">
        <v>0</v>
      </c>
      <c r="BJ19" s="40">
        <v>0.31251801099990001</v>
      </c>
      <c r="BK19" s="41">
        <f t="shared" si="3"/>
        <v>19.883006074965998</v>
      </c>
    </row>
    <row r="20" spans="1:67">
      <c r="A20" s="17"/>
      <c r="B20" s="26" t="s">
        <v>97</v>
      </c>
      <c r="C20" s="39">
        <f t="shared" ref="C20:AH20" si="4">SUM(C14:C19)</f>
        <v>0</v>
      </c>
      <c r="D20" s="39">
        <f t="shared" si="4"/>
        <v>2.4516879999999999</v>
      </c>
      <c r="E20" s="39">
        <f t="shared" si="4"/>
        <v>0</v>
      </c>
      <c r="F20" s="39">
        <f t="shared" si="4"/>
        <v>0</v>
      </c>
      <c r="G20" s="39">
        <f t="shared" si="4"/>
        <v>0</v>
      </c>
      <c r="H20" s="39">
        <f t="shared" si="4"/>
        <v>0.81196752863279997</v>
      </c>
      <c r="I20" s="39">
        <f t="shared" si="4"/>
        <v>2.3971553333333002</v>
      </c>
      <c r="J20" s="39">
        <f t="shared" si="4"/>
        <v>0</v>
      </c>
      <c r="K20" s="39">
        <f t="shared" si="4"/>
        <v>0</v>
      </c>
      <c r="L20" s="39">
        <f t="shared" si="4"/>
        <v>9.7087497670994996</v>
      </c>
      <c r="M20" s="39">
        <f t="shared" si="4"/>
        <v>0</v>
      </c>
      <c r="N20" s="39">
        <f t="shared" si="4"/>
        <v>0</v>
      </c>
      <c r="O20" s="39">
        <f t="shared" si="4"/>
        <v>0</v>
      </c>
      <c r="P20" s="39">
        <f t="shared" si="4"/>
        <v>0</v>
      </c>
      <c r="Q20" s="39">
        <f t="shared" si="4"/>
        <v>0</v>
      </c>
      <c r="R20" s="39">
        <f t="shared" si="4"/>
        <v>9.4996245833200002E-2</v>
      </c>
      <c r="S20" s="39">
        <f t="shared" si="4"/>
        <v>2.5138427299999998E-2</v>
      </c>
      <c r="T20" s="39">
        <f t="shared" si="4"/>
        <v>0.30378050000000001</v>
      </c>
      <c r="U20" s="39">
        <f t="shared" si="4"/>
        <v>0</v>
      </c>
      <c r="V20" s="39">
        <f t="shared" si="4"/>
        <v>6.6808497999999998</v>
      </c>
      <c r="W20" s="39">
        <f t="shared" si="4"/>
        <v>0</v>
      </c>
      <c r="X20" s="39">
        <f t="shared" si="4"/>
        <v>0</v>
      </c>
      <c r="Y20" s="39">
        <f t="shared" si="4"/>
        <v>0</v>
      </c>
      <c r="Z20" s="39">
        <f t="shared" si="4"/>
        <v>0</v>
      </c>
      <c r="AA20" s="39">
        <f t="shared" si="4"/>
        <v>0</v>
      </c>
      <c r="AB20" s="39">
        <f t="shared" si="4"/>
        <v>1.6489498784324998</v>
      </c>
      <c r="AC20" s="39">
        <f t="shared" si="4"/>
        <v>0</v>
      </c>
      <c r="AD20" s="39">
        <f t="shared" si="4"/>
        <v>0.12029620000000001</v>
      </c>
      <c r="AE20" s="39">
        <f t="shared" si="4"/>
        <v>0</v>
      </c>
      <c r="AF20" s="39">
        <f t="shared" si="4"/>
        <v>12.280071332431801</v>
      </c>
      <c r="AG20" s="39">
        <f t="shared" si="4"/>
        <v>0</v>
      </c>
      <c r="AH20" s="39">
        <f t="shared" si="4"/>
        <v>0</v>
      </c>
      <c r="AI20" s="39">
        <f t="shared" ref="AI20:BK20" si="5">SUM(AI14:AI19)</f>
        <v>0</v>
      </c>
      <c r="AJ20" s="39">
        <f t="shared" si="5"/>
        <v>0</v>
      </c>
      <c r="AK20" s="39">
        <f t="shared" si="5"/>
        <v>0</v>
      </c>
      <c r="AL20" s="39">
        <f t="shared" si="5"/>
        <v>1.0192146631656001</v>
      </c>
      <c r="AM20" s="39">
        <f t="shared" si="5"/>
        <v>0.1870031224999</v>
      </c>
      <c r="AN20" s="39">
        <f t="shared" si="5"/>
        <v>0.35620410000000002</v>
      </c>
      <c r="AO20" s="39">
        <f t="shared" si="5"/>
        <v>0</v>
      </c>
      <c r="AP20" s="39">
        <f t="shared" si="5"/>
        <v>4.3409583486326007</v>
      </c>
      <c r="AQ20" s="39">
        <f t="shared" si="5"/>
        <v>0</v>
      </c>
      <c r="AR20" s="39">
        <f t="shared" si="5"/>
        <v>0</v>
      </c>
      <c r="AS20" s="39">
        <f t="shared" si="5"/>
        <v>0</v>
      </c>
      <c r="AT20" s="39">
        <f t="shared" si="5"/>
        <v>0</v>
      </c>
      <c r="AU20" s="39">
        <f t="shared" si="5"/>
        <v>0</v>
      </c>
      <c r="AV20" s="39">
        <f t="shared" si="5"/>
        <v>9.371125881760598</v>
      </c>
      <c r="AW20" s="39">
        <f t="shared" si="5"/>
        <v>20.451754793998902</v>
      </c>
      <c r="AX20" s="39">
        <f t="shared" si="5"/>
        <v>0</v>
      </c>
      <c r="AY20" s="39">
        <f t="shared" si="5"/>
        <v>0</v>
      </c>
      <c r="AZ20" s="39">
        <f t="shared" si="5"/>
        <v>63.818778245762488</v>
      </c>
      <c r="BA20" s="39">
        <f t="shared" si="5"/>
        <v>0</v>
      </c>
      <c r="BB20" s="39">
        <f t="shared" si="5"/>
        <v>0</v>
      </c>
      <c r="BC20" s="39">
        <f t="shared" si="5"/>
        <v>0</v>
      </c>
      <c r="BD20" s="39">
        <f t="shared" si="5"/>
        <v>0</v>
      </c>
      <c r="BE20" s="39">
        <f t="shared" si="5"/>
        <v>0</v>
      </c>
      <c r="BF20" s="39">
        <f t="shared" si="5"/>
        <v>0.83303594113230006</v>
      </c>
      <c r="BG20" s="39">
        <f t="shared" si="5"/>
        <v>4.5474724542331995</v>
      </c>
      <c r="BH20" s="39">
        <f t="shared" si="5"/>
        <v>1.2154551787332999</v>
      </c>
      <c r="BI20" s="39">
        <f t="shared" si="5"/>
        <v>0</v>
      </c>
      <c r="BJ20" s="39">
        <f t="shared" si="5"/>
        <v>2.3242137948996002</v>
      </c>
      <c r="BK20" s="39">
        <f t="shared" si="5"/>
        <v>144.98885953788158</v>
      </c>
    </row>
    <row r="21" spans="1:67">
      <c r="A21" s="17" t="s">
        <v>83</v>
      </c>
      <c r="B21" s="25" t="s">
        <v>15</v>
      </c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5"/>
    </row>
    <row r="22" spans="1:67">
      <c r="A22" s="17"/>
      <c r="B22" s="26" t="s">
        <v>40</v>
      </c>
      <c r="C22" s="36">
        <v>0</v>
      </c>
      <c r="D22" s="35">
        <v>0</v>
      </c>
      <c r="E22" s="35">
        <v>0</v>
      </c>
      <c r="F22" s="35">
        <v>0</v>
      </c>
      <c r="G22" s="37">
        <v>0</v>
      </c>
      <c r="H22" s="36">
        <v>0</v>
      </c>
      <c r="I22" s="35">
        <v>0</v>
      </c>
      <c r="J22" s="35">
        <v>0</v>
      </c>
      <c r="K22" s="35">
        <v>0</v>
      </c>
      <c r="L22" s="37">
        <v>0</v>
      </c>
      <c r="M22" s="36">
        <v>0</v>
      </c>
      <c r="N22" s="35">
        <v>0</v>
      </c>
      <c r="O22" s="35">
        <v>0</v>
      </c>
      <c r="P22" s="35">
        <v>0</v>
      </c>
      <c r="Q22" s="37">
        <v>0</v>
      </c>
      <c r="R22" s="36">
        <v>0</v>
      </c>
      <c r="S22" s="35">
        <v>0</v>
      </c>
      <c r="T22" s="35">
        <v>0</v>
      </c>
      <c r="U22" s="35">
        <v>0</v>
      </c>
      <c r="V22" s="37">
        <v>0</v>
      </c>
      <c r="W22" s="36">
        <v>0</v>
      </c>
      <c r="X22" s="35">
        <v>0</v>
      </c>
      <c r="Y22" s="35">
        <v>0</v>
      </c>
      <c r="Z22" s="35">
        <v>0</v>
      </c>
      <c r="AA22" s="37">
        <v>0</v>
      </c>
      <c r="AB22" s="36">
        <v>0</v>
      </c>
      <c r="AC22" s="35">
        <v>0</v>
      </c>
      <c r="AD22" s="35">
        <v>0</v>
      </c>
      <c r="AE22" s="35">
        <v>0</v>
      </c>
      <c r="AF22" s="37">
        <v>0</v>
      </c>
      <c r="AG22" s="36">
        <v>0</v>
      </c>
      <c r="AH22" s="35">
        <v>0</v>
      </c>
      <c r="AI22" s="35">
        <v>0</v>
      </c>
      <c r="AJ22" s="35">
        <v>0</v>
      </c>
      <c r="AK22" s="37">
        <v>0</v>
      </c>
      <c r="AL22" s="36">
        <v>0</v>
      </c>
      <c r="AM22" s="35">
        <v>0</v>
      </c>
      <c r="AN22" s="35">
        <v>0</v>
      </c>
      <c r="AO22" s="35">
        <v>0</v>
      </c>
      <c r="AP22" s="37">
        <v>0</v>
      </c>
      <c r="AQ22" s="36">
        <v>0</v>
      </c>
      <c r="AR22" s="35">
        <v>0</v>
      </c>
      <c r="AS22" s="35">
        <v>0</v>
      </c>
      <c r="AT22" s="35">
        <v>0</v>
      </c>
      <c r="AU22" s="37">
        <v>0</v>
      </c>
      <c r="AV22" s="36">
        <v>0</v>
      </c>
      <c r="AW22" s="35">
        <v>0</v>
      </c>
      <c r="AX22" s="35">
        <v>0</v>
      </c>
      <c r="AY22" s="35">
        <v>0</v>
      </c>
      <c r="AZ22" s="37">
        <v>0</v>
      </c>
      <c r="BA22" s="36">
        <v>0</v>
      </c>
      <c r="BB22" s="35">
        <v>0</v>
      </c>
      <c r="BC22" s="35">
        <v>0</v>
      </c>
      <c r="BD22" s="35">
        <v>0</v>
      </c>
      <c r="BE22" s="37">
        <v>0</v>
      </c>
      <c r="BF22" s="36">
        <v>0</v>
      </c>
      <c r="BG22" s="35">
        <v>0</v>
      </c>
      <c r="BH22" s="35">
        <v>0</v>
      </c>
      <c r="BI22" s="35">
        <v>0</v>
      </c>
      <c r="BJ22" s="37">
        <v>0</v>
      </c>
      <c r="BK22" s="41">
        <f>SUM(C22:BJ22)</f>
        <v>0</v>
      </c>
    </row>
    <row r="23" spans="1:67">
      <c r="A23" s="17"/>
      <c r="B23" s="26" t="s">
        <v>96</v>
      </c>
      <c r="C23" s="38">
        <f t="shared" ref="C23:BJ23" si="6">SUM(C22)</f>
        <v>0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0</v>
      </c>
      <c r="H23" s="38">
        <f t="shared" si="6"/>
        <v>0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8">
        <f t="shared" si="6"/>
        <v>0</v>
      </c>
      <c r="P23" s="38">
        <f t="shared" si="6"/>
        <v>0</v>
      </c>
      <c r="Q23" s="38">
        <f t="shared" si="6"/>
        <v>0</v>
      </c>
      <c r="R23" s="38">
        <f t="shared" si="6"/>
        <v>0</v>
      </c>
      <c r="S23" s="38">
        <f t="shared" si="6"/>
        <v>0</v>
      </c>
      <c r="T23" s="38">
        <f t="shared" si="6"/>
        <v>0</v>
      </c>
      <c r="U23" s="38">
        <f t="shared" si="6"/>
        <v>0</v>
      </c>
      <c r="V23" s="38">
        <f t="shared" si="6"/>
        <v>0</v>
      </c>
      <c r="W23" s="38">
        <f t="shared" si="6"/>
        <v>0</v>
      </c>
      <c r="X23" s="38">
        <f t="shared" si="6"/>
        <v>0</v>
      </c>
      <c r="Y23" s="38">
        <f t="shared" si="6"/>
        <v>0</v>
      </c>
      <c r="Z23" s="38">
        <f t="shared" si="6"/>
        <v>0</v>
      </c>
      <c r="AA23" s="38">
        <f t="shared" si="6"/>
        <v>0</v>
      </c>
      <c r="AB23" s="38">
        <f t="shared" si="6"/>
        <v>0</v>
      </c>
      <c r="AC23" s="38">
        <f t="shared" si="6"/>
        <v>0</v>
      </c>
      <c r="AD23" s="38">
        <f t="shared" si="6"/>
        <v>0</v>
      </c>
      <c r="AE23" s="38">
        <f t="shared" si="6"/>
        <v>0</v>
      </c>
      <c r="AF23" s="38">
        <f t="shared" si="6"/>
        <v>0</v>
      </c>
      <c r="AG23" s="38">
        <f t="shared" si="6"/>
        <v>0</v>
      </c>
      <c r="AH23" s="38">
        <f t="shared" si="6"/>
        <v>0</v>
      </c>
      <c r="AI23" s="38">
        <f t="shared" si="6"/>
        <v>0</v>
      </c>
      <c r="AJ23" s="38">
        <f t="shared" si="6"/>
        <v>0</v>
      </c>
      <c r="AK23" s="38">
        <f t="shared" si="6"/>
        <v>0</v>
      </c>
      <c r="AL23" s="38">
        <f t="shared" si="6"/>
        <v>0</v>
      </c>
      <c r="AM23" s="38">
        <f t="shared" si="6"/>
        <v>0</v>
      </c>
      <c r="AN23" s="38">
        <f t="shared" si="6"/>
        <v>0</v>
      </c>
      <c r="AO23" s="38">
        <f t="shared" si="6"/>
        <v>0</v>
      </c>
      <c r="AP23" s="38">
        <f t="shared" si="6"/>
        <v>0</v>
      </c>
      <c r="AQ23" s="38">
        <f t="shared" si="6"/>
        <v>0</v>
      </c>
      <c r="AR23" s="38">
        <f t="shared" si="6"/>
        <v>0</v>
      </c>
      <c r="AS23" s="38">
        <f t="shared" si="6"/>
        <v>0</v>
      </c>
      <c r="AT23" s="38">
        <f t="shared" si="6"/>
        <v>0</v>
      </c>
      <c r="AU23" s="38">
        <f t="shared" si="6"/>
        <v>0</v>
      </c>
      <c r="AV23" s="38">
        <f t="shared" si="6"/>
        <v>0</v>
      </c>
      <c r="AW23" s="38">
        <f t="shared" si="6"/>
        <v>0</v>
      </c>
      <c r="AX23" s="38">
        <f t="shared" si="6"/>
        <v>0</v>
      </c>
      <c r="AY23" s="38">
        <f t="shared" si="6"/>
        <v>0</v>
      </c>
      <c r="AZ23" s="38">
        <f t="shared" si="6"/>
        <v>0</v>
      </c>
      <c r="BA23" s="38">
        <f t="shared" si="6"/>
        <v>0</v>
      </c>
      <c r="BB23" s="38">
        <f t="shared" si="6"/>
        <v>0</v>
      </c>
      <c r="BC23" s="38">
        <f t="shared" si="6"/>
        <v>0</v>
      </c>
      <c r="BD23" s="38">
        <f t="shared" si="6"/>
        <v>0</v>
      </c>
      <c r="BE23" s="38">
        <f t="shared" si="6"/>
        <v>0</v>
      </c>
      <c r="BF23" s="38">
        <f t="shared" si="6"/>
        <v>0</v>
      </c>
      <c r="BG23" s="38">
        <f t="shared" si="6"/>
        <v>0</v>
      </c>
      <c r="BH23" s="38">
        <f t="shared" si="6"/>
        <v>0</v>
      </c>
      <c r="BI23" s="38">
        <f t="shared" si="6"/>
        <v>0</v>
      </c>
      <c r="BJ23" s="38">
        <f t="shared" si="6"/>
        <v>0</v>
      </c>
      <c r="BK23" s="39">
        <f>SUM(BK22)</f>
        <v>0</v>
      </c>
    </row>
    <row r="24" spans="1:67">
      <c r="A24" s="17" t="s">
        <v>85</v>
      </c>
      <c r="B24" s="33" t="s">
        <v>101</v>
      </c>
      <c r="C24" s="63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5"/>
    </row>
    <row r="25" spans="1:67">
      <c r="A25" s="17"/>
      <c r="B25" s="26" t="s">
        <v>40</v>
      </c>
      <c r="C25" s="36">
        <v>0</v>
      </c>
      <c r="D25" s="35">
        <v>0</v>
      </c>
      <c r="E25" s="35">
        <v>0</v>
      </c>
      <c r="F25" s="35">
        <v>0</v>
      </c>
      <c r="G25" s="37">
        <v>0</v>
      </c>
      <c r="H25" s="36">
        <v>0</v>
      </c>
      <c r="I25" s="35">
        <v>0</v>
      </c>
      <c r="J25" s="35">
        <v>0</v>
      </c>
      <c r="K25" s="35">
        <v>0</v>
      </c>
      <c r="L25" s="37">
        <v>0</v>
      </c>
      <c r="M25" s="36">
        <v>0</v>
      </c>
      <c r="N25" s="35">
        <v>0</v>
      </c>
      <c r="O25" s="35">
        <v>0</v>
      </c>
      <c r="P25" s="35">
        <v>0</v>
      </c>
      <c r="Q25" s="37">
        <v>0</v>
      </c>
      <c r="R25" s="36">
        <v>0</v>
      </c>
      <c r="S25" s="35">
        <v>0</v>
      </c>
      <c r="T25" s="35">
        <v>0</v>
      </c>
      <c r="U25" s="35">
        <v>0</v>
      </c>
      <c r="V25" s="37">
        <v>0</v>
      </c>
      <c r="W25" s="36">
        <v>0</v>
      </c>
      <c r="X25" s="35">
        <v>0</v>
      </c>
      <c r="Y25" s="35">
        <v>0</v>
      </c>
      <c r="Z25" s="35">
        <v>0</v>
      </c>
      <c r="AA25" s="37">
        <v>0</v>
      </c>
      <c r="AB25" s="36">
        <v>0</v>
      </c>
      <c r="AC25" s="35">
        <v>0</v>
      </c>
      <c r="AD25" s="35">
        <v>0</v>
      </c>
      <c r="AE25" s="35">
        <v>0</v>
      </c>
      <c r="AF25" s="37">
        <v>0</v>
      </c>
      <c r="AG25" s="36">
        <v>0</v>
      </c>
      <c r="AH25" s="35">
        <v>0</v>
      </c>
      <c r="AI25" s="35">
        <v>0</v>
      </c>
      <c r="AJ25" s="35">
        <v>0</v>
      </c>
      <c r="AK25" s="37">
        <v>0</v>
      </c>
      <c r="AL25" s="36">
        <v>0</v>
      </c>
      <c r="AM25" s="35">
        <v>0</v>
      </c>
      <c r="AN25" s="35">
        <v>0</v>
      </c>
      <c r="AO25" s="35">
        <v>0</v>
      </c>
      <c r="AP25" s="37">
        <v>0</v>
      </c>
      <c r="AQ25" s="36">
        <v>0</v>
      </c>
      <c r="AR25" s="35">
        <v>0</v>
      </c>
      <c r="AS25" s="35">
        <v>0</v>
      </c>
      <c r="AT25" s="35">
        <v>0</v>
      </c>
      <c r="AU25" s="37">
        <v>0</v>
      </c>
      <c r="AV25" s="36">
        <v>0</v>
      </c>
      <c r="AW25" s="35">
        <v>0</v>
      </c>
      <c r="AX25" s="35">
        <v>0</v>
      </c>
      <c r="AY25" s="35">
        <v>0</v>
      </c>
      <c r="AZ25" s="37">
        <v>0</v>
      </c>
      <c r="BA25" s="36">
        <v>0</v>
      </c>
      <c r="BB25" s="35">
        <v>0</v>
      </c>
      <c r="BC25" s="35">
        <v>0</v>
      </c>
      <c r="BD25" s="35">
        <v>0</v>
      </c>
      <c r="BE25" s="37">
        <v>0</v>
      </c>
      <c r="BF25" s="36">
        <v>0</v>
      </c>
      <c r="BG25" s="35">
        <v>0</v>
      </c>
      <c r="BH25" s="35">
        <v>0</v>
      </c>
      <c r="BI25" s="35">
        <v>0</v>
      </c>
      <c r="BJ25" s="37">
        <v>0</v>
      </c>
      <c r="BK25" s="41">
        <f>SUM(C25:BJ25)</f>
        <v>0</v>
      </c>
    </row>
    <row r="26" spans="1:67">
      <c r="A26" s="17"/>
      <c r="B26" s="26" t="s">
        <v>95</v>
      </c>
      <c r="C26" s="38">
        <f t="shared" ref="C26:BJ26" si="7">SUM(C25)</f>
        <v>0</v>
      </c>
      <c r="D26" s="38">
        <f t="shared" si="7"/>
        <v>0</v>
      </c>
      <c r="E26" s="38">
        <f t="shared" si="7"/>
        <v>0</v>
      </c>
      <c r="F26" s="38">
        <f t="shared" si="7"/>
        <v>0</v>
      </c>
      <c r="G26" s="38">
        <f t="shared" si="7"/>
        <v>0</v>
      </c>
      <c r="H26" s="38">
        <f t="shared" si="7"/>
        <v>0</v>
      </c>
      <c r="I26" s="38">
        <f t="shared" si="7"/>
        <v>0</v>
      </c>
      <c r="J26" s="38">
        <f t="shared" si="7"/>
        <v>0</v>
      </c>
      <c r="K26" s="38">
        <f t="shared" si="7"/>
        <v>0</v>
      </c>
      <c r="L26" s="38">
        <f t="shared" si="7"/>
        <v>0</v>
      </c>
      <c r="M26" s="38">
        <f t="shared" si="7"/>
        <v>0</v>
      </c>
      <c r="N26" s="38">
        <f t="shared" si="7"/>
        <v>0</v>
      </c>
      <c r="O26" s="38">
        <f t="shared" si="7"/>
        <v>0</v>
      </c>
      <c r="P26" s="38">
        <f t="shared" si="7"/>
        <v>0</v>
      </c>
      <c r="Q26" s="38">
        <f t="shared" si="7"/>
        <v>0</v>
      </c>
      <c r="R26" s="38">
        <f t="shared" si="7"/>
        <v>0</v>
      </c>
      <c r="S26" s="38">
        <f t="shared" si="7"/>
        <v>0</v>
      </c>
      <c r="T26" s="38">
        <f t="shared" si="7"/>
        <v>0</v>
      </c>
      <c r="U26" s="38">
        <f t="shared" si="7"/>
        <v>0</v>
      </c>
      <c r="V26" s="38">
        <f t="shared" si="7"/>
        <v>0</v>
      </c>
      <c r="W26" s="38">
        <f t="shared" si="7"/>
        <v>0</v>
      </c>
      <c r="X26" s="38">
        <f t="shared" si="7"/>
        <v>0</v>
      </c>
      <c r="Y26" s="38">
        <f t="shared" si="7"/>
        <v>0</v>
      </c>
      <c r="Z26" s="38">
        <f t="shared" si="7"/>
        <v>0</v>
      </c>
      <c r="AA26" s="38">
        <f t="shared" si="7"/>
        <v>0</v>
      </c>
      <c r="AB26" s="38">
        <f t="shared" si="7"/>
        <v>0</v>
      </c>
      <c r="AC26" s="38">
        <f t="shared" si="7"/>
        <v>0</v>
      </c>
      <c r="AD26" s="38">
        <f t="shared" si="7"/>
        <v>0</v>
      </c>
      <c r="AE26" s="38">
        <f t="shared" si="7"/>
        <v>0</v>
      </c>
      <c r="AF26" s="38">
        <f t="shared" si="7"/>
        <v>0</v>
      </c>
      <c r="AG26" s="38">
        <f t="shared" si="7"/>
        <v>0</v>
      </c>
      <c r="AH26" s="38">
        <f t="shared" si="7"/>
        <v>0</v>
      </c>
      <c r="AI26" s="38">
        <f t="shared" si="7"/>
        <v>0</v>
      </c>
      <c r="AJ26" s="38">
        <f t="shared" si="7"/>
        <v>0</v>
      </c>
      <c r="AK26" s="38">
        <f t="shared" si="7"/>
        <v>0</v>
      </c>
      <c r="AL26" s="38">
        <f t="shared" si="7"/>
        <v>0</v>
      </c>
      <c r="AM26" s="38">
        <f t="shared" si="7"/>
        <v>0</v>
      </c>
      <c r="AN26" s="38">
        <f t="shared" si="7"/>
        <v>0</v>
      </c>
      <c r="AO26" s="38">
        <f t="shared" si="7"/>
        <v>0</v>
      </c>
      <c r="AP26" s="38">
        <f t="shared" si="7"/>
        <v>0</v>
      </c>
      <c r="AQ26" s="38">
        <f t="shared" si="7"/>
        <v>0</v>
      </c>
      <c r="AR26" s="38">
        <f t="shared" si="7"/>
        <v>0</v>
      </c>
      <c r="AS26" s="38">
        <f t="shared" si="7"/>
        <v>0</v>
      </c>
      <c r="AT26" s="38">
        <f t="shared" si="7"/>
        <v>0</v>
      </c>
      <c r="AU26" s="38">
        <f t="shared" si="7"/>
        <v>0</v>
      </c>
      <c r="AV26" s="38">
        <f t="shared" si="7"/>
        <v>0</v>
      </c>
      <c r="AW26" s="38">
        <f t="shared" si="7"/>
        <v>0</v>
      </c>
      <c r="AX26" s="38">
        <f t="shared" si="7"/>
        <v>0</v>
      </c>
      <c r="AY26" s="38">
        <f t="shared" si="7"/>
        <v>0</v>
      </c>
      <c r="AZ26" s="38">
        <f t="shared" si="7"/>
        <v>0</v>
      </c>
      <c r="BA26" s="38">
        <f t="shared" si="7"/>
        <v>0</v>
      </c>
      <c r="BB26" s="38">
        <f t="shared" si="7"/>
        <v>0</v>
      </c>
      <c r="BC26" s="38">
        <f t="shared" si="7"/>
        <v>0</v>
      </c>
      <c r="BD26" s="38">
        <f t="shared" si="7"/>
        <v>0</v>
      </c>
      <c r="BE26" s="38">
        <f t="shared" si="7"/>
        <v>0</v>
      </c>
      <c r="BF26" s="38">
        <f t="shared" si="7"/>
        <v>0</v>
      </c>
      <c r="BG26" s="38">
        <f t="shared" si="7"/>
        <v>0</v>
      </c>
      <c r="BH26" s="38">
        <f t="shared" si="7"/>
        <v>0</v>
      </c>
      <c r="BI26" s="38">
        <f t="shared" si="7"/>
        <v>0</v>
      </c>
      <c r="BJ26" s="38">
        <f t="shared" si="7"/>
        <v>0</v>
      </c>
      <c r="BK26" s="39">
        <f>SUM(BK25)</f>
        <v>0</v>
      </c>
    </row>
    <row r="27" spans="1:67">
      <c r="A27" s="17" t="s">
        <v>86</v>
      </c>
      <c r="B27" s="25" t="s">
        <v>16</v>
      </c>
      <c r="C27" s="63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5"/>
    </row>
    <row r="28" spans="1:67">
      <c r="A28" s="17"/>
      <c r="B28" s="34" t="s">
        <v>111</v>
      </c>
      <c r="C28" s="40">
        <v>0</v>
      </c>
      <c r="D28" s="40">
        <v>0.56406622043330001</v>
      </c>
      <c r="E28" s="40">
        <v>0</v>
      </c>
      <c r="F28" s="40">
        <v>0</v>
      </c>
      <c r="G28" s="40">
        <v>0</v>
      </c>
      <c r="H28" s="40">
        <v>0.20175831146539999</v>
      </c>
      <c r="I28" s="40">
        <v>6.0410175488666003</v>
      </c>
      <c r="J28" s="40">
        <v>0</v>
      </c>
      <c r="K28" s="40">
        <v>0</v>
      </c>
      <c r="L28" s="40">
        <v>0.50709795439979999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0.28038089176460002</v>
      </c>
      <c r="S28" s="40">
        <v>0.63501785466649996</v>
      </c>
      <c r="T28" s="40">
        <v>0.57185766566660001</v>
      </c>
      <c r="U28" s="40">
        <v>0</v>
      </c>
      <c r="V28" s="40">
        <v>0.63957017133320004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4.4301441779272004</v>
      </c>
      <c r="AC28" s="40">
        <v>0.62297297093329995</v>
      </c>
      <c r="AD28" s="40">
        <v>0.36291479999999998</v>
      </c>
      <c r="AE28" s="40">
        <v>0</v>
      </c>
      <c r="AF28" s="40">
        <v>20.0815514662312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9.24774030177878</v>
      </c>
      <c r="AM28" s="40">
        <v>1.6512311735331</v>
      </c>
      <c r="AN28" s="40">
        <v>0.1209716</v>
      </c>
      <c r="AO28" s="40">
        <v>0</v>
      </c>
      <c r="AP28" s="40">
        <v>15.951899594796201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7.3368459420543903</v>
      </c>
      <c r="AW28" s="40">
        <v>57.594764610298903</v>
      </c>
      <c r="AX28" s="40">
        <v>1.209716</v>
      </c>
      <c r="AY28" s="40">
        <v>0</v>
      </c>
      <c r="AZ28" s="40">
        <v>51.423877114694697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1.9383012217616</v>
      </c>
      <c r="BG28" s="40">
        <v>3.4182051648998999</v>
      </c>
      <c r="BH28" s="40">
        <v>1.5339514591333001</v>
      </c>
      <c r="BI28" s="40">
        <v>0</v>
      </c>
      <c r="BJ28" s="40">
        <v>3.7499906957657001</v>
      </c>
      <c r="BK28" s="41">
        <f>SUM(C28:BJ28)</f>
        <v>190.11584491240427</v>
      </c>
      <c r="BL28" s="42"/>
      <c r="BN28" s="42"/>
    </row>
    <row r="29" spans="1:67">
      <c r="A29" s="17"/>
      <c r="B29" s="34" t="s">
        <v>112</v>
      </c>
      <c r="C29" s="40">
        <v>0</v>
      </c>
      <c r="D29" s="40">
        <v>0.54064051930000001</v>
      </c>
      <c r="E29" s="40">
        <v>0</v>
      </c>
      <c r="F29" s="40">
        <v>0</v>
      </c>
      <c r="G29" s="40">
        <v>0</v>
      </c>
      <c r="H29" s="40">
        <v>0.23596309486600001</v>
      </c>
      <c r="I29" s="40">
        <v>5.8552919193999999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6.1882658599299999E-2</v>
      </c>
      <c r="S29" s="40">
        <v>3.0324660033300001E-2</v>
      </c>
      <c r="T29" s="40">
        <v>0.35304651650000002</v>
      </c>
      <c r="U29" s="40">
        <v>0</v>
      </c>
      <c r="V29" s="40">
        <v>6.3028088800000007E-2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3.3806893568912102</v>
      </c>
      <c r="AC29" s="40">
        <v>0.35006854899989998</v>
      </c>
      <c r="AD29" s="40">
        <v>0</v>
      </c>
      <c r="AE29" s="40">
        <v>0</v>
      </c>
      <c r="AF29" s="40">
        <v>7.0545143685987002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2.9150368162552098</v>
      </c>
      <c r="AM29" s="40">
        <v>0.67283582169989997</v>
      </c>
      <c r="AN29" s="40">
        <v>0.64037186199999996</v>
      </c>
      <c r="AO29" s="40">
        <v>0</v>
      </c>
      <c r="AP29" s="40">
        <v>1.9650821122663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5.5062314652512097</v>
      </c>
      <c r="AW29" s="40">
        <v>19.201559451132901</v>
      </c>
      <c r="AX29" s="40">
        <v>0</v>
      </c>
      <c r="AY29" s="40">
        <v>0</v>
      </c>
      <c r="AZ29" s="40">
        <v>24.9912413497964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0.91311682802890004</v>
      </c>
      <c r="BG29" s="40">
        <v>0.94708485613320004</v>
      </c>
      <c r="BH29" s="40">
        <v>4.0186207692998996</v>
      </c>
      <c r="BI29" s="40">
        <v>0</v>
      </c>
      <c r="BJ29" s="40">
        <v>0.92858733553320005</v>
      </c>
      <c r="BK29" s="41">
        <f>SUM(C29:BJ29)</f>
        <v>80.625218399385531</v>
      </c>
      <c r="BL29" s="42"/>
      <c r="BM29" s="43"/>
      <c r="BN29" s="42"/>
    </row>
    <row r="30" spans="1:67">
      <c r="A30" s="17"/>
      <c r="B30" s="34" t="s">
        <v>113</v>
      </c>
      <c r="C30" s="40">
        <v>0</v>
      </c>
      <c r="D30" s="40">
        <v>0.5341504037</v>
      </c>
      <c r="E30" s="40">
        <v>0</v>
      </c>
      <c r="F30" s="40">
        <v>0</v>
      </c>
      <c r="G30" s="40">
        <v>0</v>
      </c>
      <c r="H30" s="40">
        <v>3.6738392166100003E-2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6.2703053266399994E-2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1.214503069097</v>
      </c>
      <c r="AC30" s="40">
        <v>0.22339624169989999</v>
      </c>
      <c r="AD30" s="40">
        <v>0</v>
      </c>
      <c r="AE30" s="40">
        <v>0</v>
      </c>
      <c r="AF30" s="40">
        <v>1.685249839033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2.3332769689234998</v>
      </c>
      <c r="AM30" s="40">
        <v>4.3699661599999997</v>
      </c>
      <c r="AN30" s="40">
        <v>0</v>
      </c>
      <c r="AO30" s="40">
        <v>0</v>
      </c>
      <c r="AP30" s="40">
        <v>0.58525712266639995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7.1697851430210999</v>
      </c>
      <c r="AW30" s="40">
        <v>6.7559958413325996</v>
      </c>
      <c r="AX30" s="40">
        <v>0</v>
      </c>
      <c r="AY30" s="40">
        <v>0</v>
      </c>
      <c r="AZ30" s="40">
        <v>19.967520136996701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1.2532409986935</v>
      </c>
      <c r="BG30" s="40">
        <v>1.9958213330000001E-4</v>
      </c>
      <c r="BH30" s="40">
        <v>7.8904321333100005E-2</v>
      </c>
      <c r="BI30" s="40">
        <v>0</v>
      </c>
      <c r="BJ30" s="40">
        <v>0.73600375496640003</v>
      </c>
      <c r="BK30" s="41">
        <f>SUM(C30:BJ30)</f>
        <v>47.006891029028992</v>
      </c>
      <c r="BM30" s="42"/>
      <c r="BO30" s="42"/>
    </row>
    <row r="31" spans="1:67">
      <c r="A31" s="17"/>
      <c r="B31" s="34" t="s">
        <v>114</v>
      </c>
      <c r="C31" s="40">
        <v>0</v>
      </c>
      <c r="D31" s="40">
        <v>14.563724634066601</v>
      </c>
      <c r="E31" s="40">
        <v>0</v>
      </c>
      <c r="F31" s="40">
        <v>0</v>
      </c>
      <c r="G31" s="40">
        <v>0</v>
      </c>
      <c r="H31" s="40">
        <v>0.26221980986560001</v>
      </c>
      <c r="I31" s="40">
        <v>9.9146010496999004</v>
      </c>
      <c r="J31" s="40">
        <v>0</v>
      </c>
      <c r="K31" s="40">
        <v>0</v>
      </c>
      <c r="L31" s="40">
        <v>0.4079170061331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9.7393148032600005E-2</v>
      </c>
      <c r="S31" s="40">
        <v>0.13297144126659999</v>
      </c>
      <c r="T31" s="40">
        <v>0</v>
      </c>
      <c r="U31" s="40">
        <v>0</v>
      </c>
      <c r="V31" s="40">
        <v>0.24296909249990001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0.60178568893179996</v>
      </c>
      <c r="AC31" s="40">
        <v>1.0437560302999001</v>
      </c>
      <c r="AD31" s="40">
        <v>0.30216434819999999</v>
      </c>
      <c r="AE31" s="40">
        <v>0</v>
      </c>
      <c r="AF31" s="40">
        <v>5.0857228066655997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0.4049306293321</v>
      </c>
      <c r="AM31" s="40">
        <v>7.7393953499899998E-2</v>
      </c>
      <c r="AN31" s="40">
        <v>0</v>
      </c>
      <c r="AO31" s="40">
        <v>0</v>
      </c>
      <c r="AP31" s="40">
        <v>1.5169249110662999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1.5526082346945</v>
      </c>
      <c r="AW31" s="40">
        <v>30.631385659366199</v>
      </c>
      <c r="AX31" s="40">
        <v>4.9706323553666003</v>
      </c>
      <c r="AY31" s="40">
        <v>0</v>
      </c>
      <c r="AZ31" s="40">
        <v>30.394075796897202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0.25310519439860002</v>
      </c>
      <c r="BG31" s="40">
        <v>0.67544000053319997</v>
      </c>
      <c r="BH31" s="40">
        <v>0</v>
      </c>
      <c r="BI31" s="40">
        <v>0</v>
      </c>
      <c r="BJ31" s="40">
        <v>1.2504734615663999</v>
      </c>
      <c r="BK31" s="41">
        <f>SUM(C31:BJ31)</f>
        <v>104.3821952523826</v>
      </c>
      <c r="BM31" s="42"/>
      <c r="BO31" s="42"/>
    </row>
    <row r="32" spans="1:67">
      <c r="A32" s="17"/>
      <c r="B32" s="34" t="s">
        <v>115</v>
      </c>
      <c r="C32" s="40">
        <v>0</v>
      </c>
      <c r="D32" s="40">
        <v>0.56722383323329995</v>
      </c>
      <c r="E32" s="40">
        <v>0</v>
      </c>
      <c r="F32" s="40">
        <v>0</v>
      </c>
      <c r="G32" s="40">
        <v>0</v>
      </c>
      <c r="H32" s="40">
        <v>1.1454721169966999</v>
      </c>
      <c r="I32" s="40">
        <v>32.950588056606698</v>
      </c>
      <c r="J32" s="40">
        <v>1.5339302955666001</v>
      </c>
      <c r="K32" s="40">
        <v>0</v>
      </c>
      <c r="L32" s="40">
        <v>9.9266832389981001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0.77363452439710001</v>
      </c>
      <c r="S32" s="40">
        <v>8.8553667004330006</v>
      </c>
      <c r="T32" s="40">
        <v>0.50990704276660004</v>
      </c>
      <c r="U32" s="40">
        <v>0</v>
      </c>
      <c r="V32" s="40">
        <v>0.56792824473259995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2.2054715339616999</v>
      </c>
      <c r="AC32" s="40">
        <v>17.7628716401987</v>
      </c>
      <c r="AD32" s="40">
        <v>0.62473089143329996</v>
      </c>
      <c r="AE32" s="40">
        <v>0</v>
      </c>
      <c r="AF32" s="40">
        <v>46.029897244143697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4.5212126038234999</v>
      </c>
      <c r="AM32" s="40">
        <v>15.6975921651325</v>
      </c>
      <c r="AN32" s="40">
        <v>8.4225874333665001</v>
      </c>
      <c r="AO32" s="40">
        <v>0</v>
      </c>
      <c r="AP32" s="40">
        <v>22.614379920828199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8.2621010681669098</v>
      </c>
      <c r="AW32" s="40">
        <v>91.747229545566796</v>
      </c>
      <c r="AX32" s="40">
        <v>0</v>
      </c>
      <c r="AY32" s="40">
        <v>0</v>
      </c>
      <c r="AZ32" s="40">
        <v>53.789186767356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4.6485352474196002</v>
      </c>
      <c r="BG32" s="40">
        <v>19.793149739432501</v>
      </c>
      <c r="BH32" s="40">
        <v>9.3285862149331003</v>
      </c>
      <c r="BI32" s="40">
        <v>0</v>
      </c>
      <c r="BJ32" s="40">
        <v>7.1004549178977996</v>
      </c>
      <c r="BK32" s="41">
        <f>SUM(C32:BJ32)</f>
        <v>369.37872098739155</v>
      </c>
      <c r="BL32" s="42"/>
      <c r="BN32" s="42"/>
    </row>
    <row r="33" spans="1:67">
      <c r="A33" s="17"/>
      <c r="B33" s="26" t="s">
        <v>94</v>
      </c>
      <c r="C33" s="38">
        <f>SUM(C28:C32)</f>
        <v>0</v>
      </c>
      <c r="D33" s="38">
        <f t="shared" ref="D33:BJ33" si="8">SUM(D28:D32)</f>
        <v>16.769805610733201</v>
      </c>
      <c r="E33" s="38">
        <f t="shared" si="8"/>
        <v>0</v>
      </c>
      <c r="F33" s="38">
        <f t="shared" si="8"/>
        <v>0</v>
      </c>
      <c r="G33" s="38">
        <f t="shared" si="8"/>
        <v>0</v>
      </c>
      <c r="H33" s="38">
        <f t="shared" si="8"/>
        <v>1.8821517253597999</v>
      </c>
      <c r="I33" s="38">
        <f t="shared" si="8"/>
        <v>54.761498574573196</v>
      </c>
      <c r="J33" s="38">
        <f t="shared" si="8"/>
        <v>1.5339302955666001</v>
      </c>
      <c r="K33" s="38">
        <f t="shared" si="8"/>
        <v>0</v>
      </c>
      <c r="L33" s="38">
        <f t="shared" si="8"/>
        <v>10.841698199531001</v>
      </c>
      <c r="M33" s="38">
        <f t="shared" si="8"/>
        <v>0</v>
      </c>
      <c r="N33" s="38">
        <f t="shared" si="8"/>
        <v>0</v>
      </c>
      <c r="O33" s="38">
        <f t="shared" si="8"/>
        <v>0</v>
      </c>
      <c r="P33" s="38">
        <f t="shared" si="8"/>
        <v>0</v>
      </c>
      <c r="Q33" s="38">
        <f t="shared" si="8"/>
        <v>0</v>
      </c>
      <c r="R33" s="38">
        <f t="shared" si="8"/>
        <v>1.27599427606</v>
      </c>
      <c r="S33" s="38">
        <f t="shared" si="8"/>
        <v>9.6536806563994002</v>
      </c>
      <c r="T33" s="38">
        <f t="shared" si="8"/>
        <v>1.4348112249331999</v>
      </c>
      <c r="U33" s="38">
        <f t="shared" si="8"/>
        <v>0</v>
      </c>
      <c r="V33" s="38">
        <f t="shared" si="8"/>
        <v>1.5134955973657001</v>
      </c>
      <c r="W33" s="38">
        <f t="shared" si="8"/>
        <v>0</v>
      </c>
      <c r="X33" s="38">
        <f t="shared" si="8"/>
        <v>0</v>
      </c>
      <c r="Y33" s="38">
        <f t="shared" si="8"/>
        <v>0</v>
      </c>
      <c r="Z33" s="38">
        <f t="shared" si="8"/>
        <v>0</v>
      </c>
      <c r="AA33" s="38">
        <f t="shared" si="8"/>
        <v>0</v>
      </c>
      <c r="AB33" s="38">
        <f t="shared" si="8"/>
        <v>11.83259382680891</v>
      </c>
      <c r="AC33" s="38">
        <f t="shared" si="8"/>
        <v>20.003065432131699</v>
      </c>
      <c r="AD33" s="38">
        <f t="shared" si="8"/>
        <v>1.2898100396332999</v>
      </c>
      <c r="AE33" s="38">
        <f t="shared" si="8"/>
        <v>0</v>
      </c>
      <c r="AF33" s="38">
        <f t="shared" si="8"/>
        <v>79.936935724672196</v>
      </c>
      <c r="AG33" s="38">
        <f t="shared" si="8"/>
        <v>0</v>
      </c>
      <c r="AH33" s="38">
        <f t="shared" si="8"/>
        <v>0</v>
      </c>
      <c r="AI33" s="38">
        <f t="shared" si="8"/>
        <v>0</v>
      </c>
      <c r="AJ33" s="38">
        <f t="shared" si="8"/>
        <v>0</v>
      </c>
      <c r="AK33" s="38">
        <f t="shared" si="8"/>
        <v>0</v>
      </c>
      <c r="AL33" s="38">
        <f t="shared" si="8"/>
        <v>19.422197320113089</v>
      </c>
      <c r="AM33" s="38">
        <f t="shared" si="8"/>
        <v>22.469019273865399</v>
      </c>
      <c r="AN33" s="38">
        <f t="shared" si="8"/>
        <v>9.1839308953664993</v>
      </c>
      <c r="AO33" s="38">
        <f t="shared" si="8"/>
        <v>0</v>
      </c>
      <c r="AP33" s="38">
        <f t="shared" si="8"/>
        <v>42.633543661623399</v>
      </c>
      <c r="AQ33" s="38">
        <f t="shared" si="8"/>
        <v>0</v>
      </c>
      <c r="AR33" s="38">
        <f t="shared" si="8"/>
        <v>0</v>
      </c>
      <c r="AS33" s="38">
        <f t="shared" si="8"/>
        <v>0</v>
      </c>
      <c r="AT33" s="38">
        <f t="shared" si="8"/>
        <v>0</v>
      </c>
      <c r="AU33" s="38">
        <f t="shared" si="8"/>
        <v>0</v>
      </c>
      <c r="AV33" s="38">
        <f t="shared" si="8"/>
        <v>29.827571853188111</v>
      </c>
      <c r="AW33" s="38">
        <f t="shared" si="8"/>
        <v>205.93093510769739</v>
      </c>
      <c r="AX33" s="38">
        <f t="shared" si="8"/>
        <v>6.1803483553666005</v>
      </c>
      <c r="AY33" s="38">
        <f t="shared" si="8"/>
        <v>0</v>
      </c>
      <c r="AZ33" s="38">
        <f t="shared" si="8"/>
        <v>180.565901165741</v>
      </c>
      <c r="BA33" s="38">
        <f t="shared" si="8"/>
        <v>0</v>
      </c>
      <c r="BB33" s="38">
        <f t="shared" si="8"/>
        <v>0</v>
      </c>
      <c r="BC33" s="38">
        <f t="shared" si="8"/>
        <v>0</v>
      </c>
      <c r="BD33" s="38">
        <f t="shared" si="8"/>
        <v>0</v>
      </c>
      <c r="BE33" s="38">
        <f t="shared" si="8"/>
        <v>0</v>
      </c>
      <c r="BF33" s="38">
        <f t="shared" si="8"/>
        <v>9.0062994903022009</v>
      </c>
      <c r="BG33" s="38">
        <f t="shared" si="8"/>
        <v>24.8340793431321</v>
      </c>
      <c r="BH33" s="38">
        <f t="shared" si="8"/>
        <v>14.960062764699401</v>
      </c>
      <c r="BI33" s="38">
        <f t="shared" si="8"/>
        <v>0</v>
      </c>
      <c r="BJ33" s="38">
        <f t="shared" si="8"/>
        <v>13.765510165729498</v>
      </c>
      <c r="BK33" s="38">
        <f>SUM(BK28:BK32)</f>
        <v>791.50887058059288</v>
      </c>
    </row>
    <row r="34" spans="1:67">
      <c r="A34" s="17"/>
      <c r="B34" s="27" t="s">
        <v>84</v>
      </c>
      <c r="C34" s="38">
        <f t="shared" ref="C34:AH34" si="9">C9+C12+C20+C23+C26+C33</f>
        <v>0</v>
      </c>
      <c r="D34" s="38">
        <f t="shared" si="9"/>
        <v>112.4851689788327</v>
      </c>
      <c r="E34" s="38">
        <f t="shared" si="9"/>
        <v>712.17920932258698</v>
      </c>
      <c r="F34" s="38">
        <f t="shared" si="9"/>
        <v>0</v>
      </c>
      <c r="G34" s="38">
        <f t="shared" si="9"/>
        <v>0</v>
      </c>
      <c r="H34" s="38">
        <f t="shared" si="9"/>
        <v>6.1516456637864998</v>
      </c>
      <c r="I34" s="38">
        <f t="shared" si="9"/>
        <v>1629.9553186065464</v>
      </c>
      <c r="J34" s="38">
        <f t="shared" si="9"/>
        <v>371.61015402883163</v>
      </c>
      <c r="K34" s="38">
        <f t="shared" si="9"/>
        <v>0</v>
      </c>
      <c r="L34" s="38">
        <f t="shared" si="9"/>
        <v>45.299021196259503</v>
      </c>
      <c r="M34" s="38">
        <f t="shared" si="9"/>
        <v>0</v>
      </c>
      <c r="N34" s="38">
        <f t="shared" si="9"/>
        <v>0</v>
      </c>
      <c r="O34" s="38">
        <f t="shared" si="9"/>
        <v>0</v>
      </c>
      <c r="P34" s="38">
        <f t="shared" si="9"/>
        <v>0</v>
      </c>
      <c r="Q34" s="38">
        <f t="shared" si="9"/>
        <v>0</v>
      </c>
      <c r="R34" s="38">
        <f t="shared" si="9"/>
        <v>2.7757674299200001</v>
      </c>
      <c r="S34" s="38">
        <f t="shared" si="9"/>
        <v>195.94765743129869</v>
      </c>
      <c r="T34" s="38">
        <f t="shared" si="9"/>
        <v>117.7267065727992</v>
      </c>
      <c r="U34" s="38">
        <f t="shared" si="9"/>
        <v>0</v>
      </c>
      <c r="V34" s="38">
        <f t="shared" si="9"/>
        <v>13.828281085397601</v>
      </c>
      <c r="W34" s="38">
        <f t="shared" si="9"/>
        <v>0</v>
      </c>
      <c r="X34" s="38">
        <f t="shared" si="9"/>
        <v>1.0013135005333</v>
      </c>
      <c r="Y34" s="38">
        <f t="shared" si="9"/>
        <v>0</v>
      </c>
      <c r="Z34" s="38">
        <f t="shared" si="9"/>
        <v>0</v>
      </c>
      <c r="AA34" s="38">
        <f t="shared" si="9"/>
        <v>0</v>
      </c>
      <c r="AB34" s="38">
        <f t="shared" si="9"/>
        <v>16.366427651834009</v>
      </c>
      <c r="AC34" s="38">
        <f t="shared" si="9"/>
        <v>75.590648842262198</v>
      </c>
      <c r="AD34" s="38">
        <f t="shared" si="9"/>
        <v>60.489060012532704</v>
      </c>
      <c r="AE34" s="38">
        <f t="shared" si="9"/>
        <v>0</v>
      </c>
      <c r="AF34" s="38">
        <f t="shared" si="9"/>
        <v>177.7573264446622</v>
      </c>
      <c r="AG34" s="38">
        <f t="shared" si="9"/>
        <v>0</v>
      </c>
      <c r="AH34" s="38">
        <f t="shared" si="9"/>
        <v>0</v>
      </c>
      <c r="AI34" s="38">
        <f t="shared" ref="AI34:BK34" si="10">AI9+AI12+AI20+AI23+AI26+AI33</f>
        <v>0</v>
      </c>
      <c r="AJ34" s="38">
        <f t="shared" si="10"/>
        <v>0</v>
      </c>
      <c r="AK34" s="38">
        <f t="shared" si="10"/>
        <v>0</v>
      </c>
      <c r="AL34" s="38">
        <f t="shared" si="10"/>
        <v>25.80748135813279</v>
      </c>
      <c r="AM34" s="38">
        <f t="shared" si="10"/>
        <v>38.035340729596896</v>
      </c>
      <c r="AN34" s="38">
        <f t="shared" si="10"/>
        <v>133.39431068619851</v>
      </c>
      <c r="AO34" s="38">
        <f t="shared" si="10"/>
        <v>0</v>
      </c>
      <c r="AP34" s="38">
        <f t="shared" si="10"/>
        <v>78.70322778384849</v>
      </c>
      <c r="AQ34" s="38">
        <f t="shared" si="10"/>
        <v>0</v>
      </c>
      <c r="AR34" s="38">
        <f t="shared" si="10"/>
        <v>0</v>
      </c>
      <c r="AS34" s="38">
        <f t="shared" si="10"/>
        <v>0</v>
      </c>
      <c r="AT34" s="38">
        <f t="shared" si="10"/>
        <v>0</v>
      </c>
      <c r="AU34" s="38">
        <f t="shared" si="10"/>
        <v>0</v>
      </c>
      <c r="AV34" s="38">
        <f t="shared" si="10"/>
        <v>47.128367026161108</v>
      </c>
      <c r="AW34" s="38">
        <f t="shared" si="10"/>
        <v>399.31894234512311</v>
      </c>
      <c r="AX34" s="38">
        <f t="shared" si="10"/>
        <v>24.354737340732999</v>
      </c>
      <c r="AY34" s="38">
        <f t="shared" si="10"/>
        <v>0</v>
      </c>
      <c r="AZ34" s="38">
        <f t="shared" si="10"/>
        <v>282.66252807649818</v>
      </c>
      <c r="BA34" s="38">
        <f t="shared" si="10"/>
        <v>0</v>
      </c>
      <c r="BB34" s="38">
        <f t="shared" si="10"/>
        <v>0</v>
      </c>
      <c r="BC34" s="38">
        <f t="shared" si="10"/>
        <v>0</v>
      </c>
      <c r="BD34" s="38">
        <f t="shared" si="10"/>
        <v>0</v>
      </c>
      <c r="BE34" s="38">
        <f t="shared" si="10"/>
        <v>0</v>
      </c>
      <c r="BF34" s="38">
        <f t="shared" si="10"/>
        <v>11.418294344758701</v>
      </c>
      <c r="BG34" s="38">
        <f t="shared" si="10"/>
        <v>31.608448604531901</v>
      </c>
      <c r="BH34" s="38">
        <f t="shared" si="10"/>
        <v>66.9984807192657</v>
      </c>
      <c r="BI34" s="38">
        <f t="shared" si="10"/>
        <v>0</v>
      </c>
      <c r="BJ34" s="38">
        <f t="shared" si="10"/>
        <v>17.836613725494598</v>
      </c>
      <c r="BK34" s="38">
        <f t="shared" si="10"/>
        <v>4696.4304795084263</v>
      </c>
    </row>
    <row r="35" spans="1:67" ht="3.75" customHeight="1">
      <c r="A35" s="17"/>
      <c r="B35" s="28"/>
      <c r="C35" s="63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5"/>
    </row>
    <row r="36" spans="1:67">
      <c r="A36" s="17" t="s">
        <v>1</v>
      </c>
      <c r="B36" s="24" t="s">
        <v>7</v>
      </c>
      <c r="C36" s="63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5"/>
    </row>
    <row r="37" spans="1:67" s="5" customFormat="1">
      <c r="A37" s="17" t="s">
        <v>80</v>
      </c>
      <c r="B37" s="25" t="s">
        <v>2</v>
      </c>
      <c r="C37" s="72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4"/>
    </row>
    <row r="38" spans="1:67" s="50" customFormat="1">
      <c r="A38" s="47"/>
      <c r="B38" s="48" t="s">
        <v>116</v>
      </c>
      <c r="C38" s="40">
        <v>0</v>
      </c>
      <c r="D38" s="40">
        <v>0.51405715213330005</v>
      </c>
      <c r="E38" s="40">
        <v>0</v>
      </c>
      <c r="F38" s="40">
        <v>0</v>
      </c>
      <c r="G38" s="40">
        <v>0</v>
      </c>
      <c r="H38" s="40">
        <v>4.8532793672487999</v>
      </c>
      <c r="I38" s="40">
        <v>7.8364560332000004E-3</v>
      </c>
      <c r="J38" s="40">
        <v>0</v>
      </c>
      <c r="K38" s="40">
        <v>0</v>
      </c>
      <c r="L38" s="40">
        <v>0.50098985446550004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3.5141731007187</v>
      </c>
      <c r="S38" s="40">
        <v>0</v>
      </c>
      <c r="T38" s="40">
        <v>0</v>
      </c>
      <c r="U38" s="40">
        <v>0</v>
      </c>
      <c r="V38" s="40">
        <v>0.12852356729969999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34.690279299967997</v>
      </c>
      <c r="AC38" s="40">
        <v>1.0578104849996</v>
      </c>
      <c r="AD38" s="40">
        <v>0</v>
      </c>
      <c r="AE38" s="40">
        <v>0</v>
      </c>
      <c r="AF38" s="40">
        <v>15.321660546060199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36.775404470492198</v>
      </c>
      <c r="AM38" s="40">
        <v>0.25576871346649999</v>
      </c>
      <c r="AN38" s="40">
        <v>0</v>
      </c>
      <c r="AO38" s="40">
        <v>0</v>
      </c>
      <c r="AP38" s="40">
        <v>4.7128730292628997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215.436531474887</v>
      </c>
      <c r="AW38" s="40">
        <v>10.984652851898201</v>
      </c>
      <c r="AX38" s="40">
        <v>0</v>
      </c>
      <c r="AY38" s="40">
        <v>0</v>
      </c>
      <c r="AZ38" s="40">
        <v>75.689942288243103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44.276955595186202</v>
      </c>
      <c r="BG38" s="40">
        <v>0</v>
      </c>
      <c r="BH38" s="40">
        <v>0</v>
      </c>
      <c r="BI38" s="40">
        <v>0</v>
      </c>
      <c r="BJ38" s="40">
        <v>4.2697958076304996</v>
      </c>
      <c r="BK38" s="49">
        <f>SUM(C38:BJ38)</f>
        <v>452.99053405999359</v>
      </c>
    </row>
    <row r="39" spans="1:67" s="5" customFormat="1">
      <c r="A39" s="17"/>
      <c r="B39" s="26" t="s">
        <v>89</v>
      </c>
      <c r="C39" s="38">
        <f>SUM(C38)</f>
        <v>0</v>
      </c>
      <c r="D39" s="38">
        <f t="shared" ref="D39:BJ39" si="11">SUM(D38)</f>
        <v>0.51405715213330005</v>
      </c>
      <c r="E39" s="38">
        <f t="shared" si="11"/>
        <v>0</v>
      </c>
      <c r="F39" s="38">
        <f t="shared" si="11"/>
        <v>0</v>
      </c>
      <c r="G39" s="38">
        <f t="shared" si="11"/>
        <v>0</v>
      </c>
      <c r="H39" s="38">
        <f t="shared" si="11"/>
        <v>4.8532793672487999</v>
      </c>
      <c r="I39" s="38">
        <f t="shared" si="11"/>
        <v>7.8364560332000004E-3</v>
      </c>
      <c r="J39" s="38">
        <f t="shared" si="11"/>
        <v>0</v>
      </c>
      <c r="K39" s="38">
        <f t="shared" si="11"/>
        <v>0</v>
      </c>
      <c r="L39" s="38">
        <f t="shared" si="11"/>
        <v>0.50098985446550004</v>
      </c>
      <c r="M39" s="38">
        <f t="shared" si="11"/>
        <v>0</v>
      </c>
      <c r="N39" s="38">
        <f t="shared" si="11"/>
        <v>0</v>
      </c>
      <c r="O39" s="38">
        <f t="shared" si="11"/>
        <v>0</v>
      </c>
      <c r="P39" s="38">
        <f t="shared" si="11"/>
        <v>0</v>
      </c>
      <c r="Q39" s="38">
        <f t="shared" si="11"/>
        <v>0</v>
      </c>
      <c r="R39" s="38">
        <f t="shared" si="11"/>
        <v>3.5141731007187</v>
      </c>
      <c r="S39" s="38">
        <f t="shared" si="11"/>
        <v>0</v>
      </c>
      <c r="T39" s="38">
        <f t="shared" si="11"/>
        <v>0</v>
      </c>
      <c r="U39" s="38">
        <f t="shared" si="11"/>
        <v>0</v>
      </c>
      <c r="V39" s="38">
        <f t="shared" si="11"/>
        <v>0.12852356729969999</v>
      </c>
      <c r="W39" s="38">
        <f t="shared" si="11"/>
        <v>0</v>
      </c>
      <c r="X39" s="38">
        <f t="shared" si="11"/>
        <v>0</v>
      </c>
      <c r="Y39" s="38">
        <f t="shared" si="11"/>
        <v>0</v>
      </c>
      <c r="Z39" s="38">
        <f t="shared" si="11"/>
        <v>0</v>
      </c>
      <c r="AA39" s="38">
        <f t="shared" si="11"/>
        <v>0</v>
      </c>
      <c r="AB39" s="38">
        <f t="shared" si="11"/>
        <v>34.690279299967997</v>
      </c>
      <c r="AC39" s="38">
        <f t="shared" si="11"/>
        <v>1.0578104849996</v>
      </c>
      <c r="AD39" s="38">
        <f t="shared" si="11"/>
        <v>0</v>
      </c>
      <c r="AE39" s="38">
        <f t="shared" si="11"/>
        <v>0</v>
      </c>
      <c r="AF39" s="38">
        <f t="shared" si="11"/>
        <v>15.321660546060199</v>
      </c>
      <c r="AG39" s="38">
        <f t="shared" si="11"/>
        <v>0</v>
      </c>
      <c r="AH39" s="38">
        <f t="shared" si="11"/>
        <v>0</v>
      </c>
      <c r="AI39" s="38">
        <f t="shared" si="11"/>
        <v>0</v>
      </c>
      <c r="AJ39" s="38">
        <f t="shared" si="11"/>
        <v>0</v>
      </c>
      <c r="AK39" s="38">
        <f t="shared" si="11"/>
        <v>0</v>
      </c>
      <c r="AL39" s="38">
        <f t="shared" si="11"/>
        <v>36.775404470492198</v>
      </c>
      <c r="AM39" s="38">
        <f t="shared" si="11"/>
        <v>0.25576871346649999</v>
      </c>
      <c r="AN39" s="38">
        <f t="shared" si="11"/>
        <v>0</v>
      </c>
      <c r="AO39" s="38">
        <f t="shared" si="11"/>
        <v>0</v>
      </c>
      <c r="AP39" s="38">
        <f t="shared" si="11"/>
        <v>4.7128730292628997</v>
      </c>
      <c r="AQ39" s="38">
        <f t="shared" si="11"/>
        <v>0</v>
      </c>
      <c r="AR39" s="38">
        <f t="shared" si="11"/>
        <v>0</v>
      </c>
      <c r="AS39" s="38">
        <f t="shared" si="11"/>
        <v>0</v>
      </c>
      <c r="AT39" s="38">
        <f t="shared" si="11"/>
        <v>0</v>
      </c>
      <c r="AU39" s="38">
        <f t="shared" si="11"/>
        <v>0</v>
      </c>
      <c r="AV39" s="38">
        <f t="shared" si="11"/>
        <v>215.436531474887</v>
      </c>
      <c r="AW39" s="38">
        <f t="shared" si="11"/>
        <v>10.984652851898201</v>
      </c>
      <c r="AX39" s="38">
        <f t="shared" si="11"/>
        <v>0</v>
      </c>
      <c r="AY39" s="38">
        <f t="shared" si="11"/>
        <v>0</v>
      </c>
      <c r="AZ39" s="38">
        <f t="shared" si="11"/>
        <v>75.689942288243103</v>
      </c>
      <c r="BA39" s="38">
        <f t="shared" si="11"/>
        <v>0</v>
      </c>
      <c r="BB39" s="38">
        <f t="shared" si="11"/>
        <v>0</v>
      </c>
      <c r="BC39" s="38">
        <f t="shared" si="11"/>
        <v>0</v>
      </c>
      <c r="BD39" s="38">
        <f t="shared" si="11"/>
        <v>0</v>
      </c>
      <c r="BE39" s="38">
        <f t="shared" si="11"/>
        <v>0</v>
      </c>
      <c r="BF39" s="38">
        <f t="shared" si="11"/>
        <v>44.276955595186202</v>
      </c>
      <c r="BG39" s="38">
        <f t="shared" si="11"/>
        <v>0</v>
      </c>
      <c r="BH39" s="38">
        <f t="shared" si="11"/>
        <v>0</v>
      </c>
      <c r="BI39" s="38">
        <f t="shared" si="11"/>
        <v>0</v>
      </c>
      <c r="BJ39" s="38">
        <f t="shared" si="11"/>
        <v>4.2697958076304996</v>
      </c>
      <c r="BK39" s="38">
        <f>SUM(BK38)</f>
        <v>452.99053405999359</v>
      </c>
    </row>
    <row r="40" spans="1:67">
      <c r="A40" s="17" t="s">
        <v>81</v>
      </c>
      <c r="B40" s="25" t="s">
        <v>17</v>
      </c>
      <c r="C40" s="63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5"/>
    </row>
    <row r="41" spans="1:67">
      <c r="A41" s="17"/>
      <c r="B41" s="34" t="s">
        <v>117</v>
      </c>
      <c r="C41" s="40">
        <v>0</v>
      </c>
      <c r="D41" s="40">
        <v>0.5210465366</v>
      </c>
      <c r="E41" s="40">
        <v>0</v>
      </c>
      <c r="F41" s="40">
        <v>0</v>
      </c>
      <c r="G41" s="40">
        <v>0</v>
      </c>
      <c r="H41" s="40">
        <v>3.9357823320449001</v>
      </c>
      <c r="I41" s="40">
        <v>0.86087850359990004</v>
      </c>
      <c r="J41" s="40">
        <v>0.49213404999999999</v>
      </c>
      <c r="K41" s="40">
        <v>0</v>
      </c>
      <c r="L41" s="40">
        <v>2.4479760579657999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1.9520446262116</v>
      </c>
      <c r="S41" s="40">
        <v>0.24031525146659999</v>
      </c>
      <c r="T41" s="40">
        <v>0</v>
      </c>
      <c r="U41" s="40">
        <v>0</v>
      </c>
      <c r="V41" s="40">
        <v>1.2882648000993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21.665456001698701</v>
      </c>
      <c r="AC41" s="40">
        <v>2.7098622471992999</v>
      </c>
      <c r="AD41" s="40">
        <v>0</v>
      </c>
      <c r="AE41" s="40">
        <v>0</v>
      </c>
      <c r="AF41" s="40">
        <v>24.085263095355899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33.890351102350898</v>
      </c>
      <c r="AM41" s="40">
        <v>0.72568251889909996</v>
      </c>
      <c r="AN41" s="40">
        <v>0</v>
      </c>
      <c r="AO41" s="40">
        <v>0</v>
      </c>
      <c r="AP41" s="40">
        <v>15.3103967700927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110.371082859848</v>
      </c>
      <c r="AW41" s="40">
        <v>16.982273998162501</v>
      </c>
      <c r="AX41" s="40">
        <v>0</v>
      </c>
      <c r="AY41" s="40">
        <v>0</v>
      </c>
      <c r="AZ41" s="40">
        <v>154.09944857903099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18.437876626904099</v>
      </c>
      <c r="BG41" s="40">
        <v>1.5266865063663999</v>
      </c>
      <c r="BH41" s="40">
        <v>2.0937726963332999</v>
      </c>
      <c r="BI41" s="40">
        <v>0</v>
      </c>
      <c r="BJ41" s="40">
        <v>10.424436173527999</v>
      </c>
      <c r="BK41" s="41">
        <f>SUM(C41:BJ41)</f>
        <v>424.06103133375802</v>
      </c>
      <c r="BM41" s="42"/>
      <c r="BO41" s="42"/>
    </row>
    <row r="42" spans="1:67">
      <c r="A42" s="17"/>
      <c r="B42" s="34" t="s">
        <v>118</v>
      </c>
      <c r="C42" s="40">
        <v>0</v>
      </c>
      <c r="D42" s="40">
        <v>0.49694075966660001</v>
      </c>
      <c r="E42" s="40">
        <v>0</v>
      </c>
      <c r="F42" s="40">
        <v>0</v>
      </c>
      <c r="G42" s="40">
        <v>0</v>
      </c>
      <c r="H42" s="40">
        <v>3.3922073128713</v>
      </c>
      <c r="I42" s="40">
        <v>2.2354680015996999</v>
      </c>
      <c r="J42" s="40">
        <v>0.49615112893329999</v>
      </c>
      <c r="K42" s="40">
        <v>0</v>
      </c>
      <c r="L42" s="40">
        <v>3.2854525910991002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1.5931148073749</v>
      </c>
      <c r="S42" s="40">
        <v>2.5082459846665</v>
      </c>
      <c r="T42" s="40">
        <v>0</v>
      </c>
      <c r="U42" s="40">
        <v>0</v>
      </c>
      <c r="V42" s="40">
        <v>3.1248978043326998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48.494641634450197</v>
      </c>
      <c r="AC42" s="40">
        <v>2.2356727356325998</v>
      </c>
      <c r="AD42" s="40">
        <v>7.6176074133300006E-2</v>
      </c>
      <c r="AE42" s="40">
        <v>0</v>
      </c>
      <c r="AF42" s="40">
        <v>22.836830670290599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58.315379448176699</v>
      </c>
      <c r="AM42" s="40">
        <v>2.4468109720661002</v>
      </c>
      <c r="AN42" s="40">
        <v>0.33026257773329998</v>
      </c>
      <c r="AO42" s="40">
        <v>0</v>
      </c>
      <c r="AP42" s="40">
        <v>11.514066304860201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71.518278418468</v>
      </c>
      <c r="AW42" s="40">
        <v>10.8792651647968</v>
      </c>
      <c r="AX42" s="40">
        <v>0</v>
      </c>
      <c r="AY42" s="40">
        <v>0</v>
      </c>
      <c r="AZ42" s="40">
        <v>80.121129227511403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16.681405981910299</v>
      </c>
      <c r="BG42" s="40">
        <v>0.88667179583290001</v>
      </c>
      <c r="BH42" s="40">
        <v>0.61468805973329999</v>
      </c>
      <c r="BI42" s="40">
        <v>0</v>
      </c>
      <c r="BJ42" s="40">
        <v>4.8159491149304996</v>
      </c>
      <c r="BK42" s="41">
        <f>SUM(C42:BJ42)</f>
        <v>348.89970657107028</v>
      </c>
      <c r="BM42" s="42"/>
      <c r="BO42" s="42"/>
    </row>
    <row r="43" spans="1:67">
      <c r="A43" s="17"/>
      <c r="B43" s="34" t="s">
        <v>119</v>
      </c>
      <c r="C43" s="40">
        <v>0</v>
      </c>
      <c r="D43" s="40">
        <v>1.6856060289665999</v>
      </c>
      <c r="E43" s="40">
        <v>2.6658869153665998</v>
      </c>
      <c r="F43" s="40">
        <v>0</v>
      </c>
      <c r="G43" s="40">
        <v>0</v>
      </c>
      <c r="H43" s="40">
        <v>0.92924892775980095</v>
      </c>
      <c r="I43" s="40">
        <v>18.063759511299999</v>
      </c>
      <c r="J43" s="40">
        <v>0</v>
      </c>
      <c r="K43" s="40">
        <v>0</v>
      </c>
      <c r="L43" s="40">
        <v>0.32688410649970001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0.43185625269529998</v>
      </c>
      <c r="S43" s="40">
        <v>2.2729894808333002</v>
      </c>
      <c r="T43" s="40">
        <v>0</v>
      </c>
      <c r="U43" s="40">
        <v>0</v>
      </c>
      <c r="V43" s="40">
        <v>4.5734953699999997E-2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17.914591490364</v>
      </c>
      <c r="AC43" s="40">
        <v>1.5257753266995</v>
      </c>
      <c r="AD43" s="40">
        <v>0</v>
      </c>
      <c r="AE43" s="40">
        <v>0</v>
      </c>
      <c r="AF43" s="40">
        <v>3.5049088541657998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21.018047457930098</v>
      </c>
      <c r="AM43" s="40">
        <v>1.7770236851332</v>
      </c>
      <c r="AN43" s="40">
        <v>0</v>
      </c>
      <c r="AO43" s="40">
        <v>0</v>
      </c>
      <c r="AP43" s="40">
        <v>0.33173249369989999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8.1884078960129703</v>
      </c>
      <c r="AW43" s="40">
        <v>31.4556109350995</v>
      </c>
      <c r="AX43" s="40">
        <v>0</v>
      </c>
      <c r="AY43" s="40">
        <v>0</v>
      </c>
      <c r="AZ43" s="40">
        <v>1.1861789606661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4.1617754429263902</v>
      </c>
      <c r="BG43" s="40">
        <v>5.3705345533300003E-2</v>
      </c>
      <c r="BH43" s="40">
        <v>0</v>
      </c>
      <c r="BI43" s="40">
        <v>0</v>
      </c>
      <c r="BJ43" s="40">
        <v>0</v>
      </c>
      <c r="BK43" s="41">
        <f>SUM(C43:BJ43)</f>
        <v>117.53972406535206</v>
      </c>
      <c r="BM43" s="42"/>
      <c r="BO43" s="42"/>
    </row>
    <row r="44" spans="1:67">
      <c r="A44" s="17"/>
      <c r="B44" s="34" t="s">
        <v>120</v>
      </c>
      <c r="C44" s="40">
        <v>0</v>
      </c>
      <c r="D44" s="40">
        <v>0.5022537795666</v>
      </c>
      <c r="E44" s="40">
        <v>0</v>
      </c>
      <c r="F44" s="40">
        <v>0</v>
      </c>
      <c r="G44" s="40">
        <v>0</v>
      </c>
      <c r="H44" s="40">
        <v>0.84099567449449997</v>
      </c>
      <c r="I44" s="40">
        <v>1.29699420333E-2</v>
      </c>
      <c r="J44" s="40">
        <v>0</v>
      </c>
      <c r="K44" s="40">
        <v>0</v>
      </c>
      <c r="L44" s="40">
        <v>0.21652353906630001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0.49475353896340002</v>
      </c>
      <c r="S44" s="40">
        <v>0</v>
      </c>
      <c r="T44" s="40">
        <v>0</v>
      </c>
      <c r="U44" s="40">
        <v>0</v>
      </c>
      <c r="V44" s="40">
        <v>5.1011295299899999E-2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5.8898039671369</v>
      </c>
      <c r="AC44" s="40">
        <v>7.8837723066499998E-2</v>
      </c>
      <c r="AD44" s="40">
        <v>0</v>
      </c>
      <c r="AE44" s="40">
        <v>0</v>
      </c>
      <c r="AF44" s="40">
        <v>6.3708689099900004E-2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4.1938620297859996</v>
      </c>
      <c r="AM44" s="40">
        <v>0.14019695519959999</v>
      </c>
      <c r="AN44" s="40">
        <v>0</v>
      </c>
      <c r="AO44" s="40">
        <v>0</v>
      </c>
      <c r="AP44" s="40">
        <v>8.4028019633200002E-2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8.8625213488892207</v>
      </c>
      <c r="AW44" s="40">
        <v>0.2356707169999</v>
      </c>
      <c r="AX44" s="40">
        <v>0</v>
      </c>
      <c r="AY44" s="40">
        <v>0</v>
      </c>
      <c r="AZ44" s="40">
        <v>5.2534112154989003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2.793379496739</v>
      </c>
      <c r="BG44" s="40">
        <v>5.4619193133299999E-2</v>
      </c>
      <c r="BH44" s="40">
        <v>2.1824984885665999</v>
      </c>
      <c r="BI44" s="40">
        <v>0</v>
      </c>
      <c r="BJ44" s="40">
        <v>0.22805139106639999</v>
      </c>
      <c r="BK44" s="41">
        <f>SUM(C44:BJ44)</f>
        <v>32.179097004239416</v>
      </c>
      <c r="BM44" s="42"/>
      <c r="BO44" s="42"/>
    </row>
    <row r="45" spans="1:67">
      <c r="A45" s="17"/>
      <c r="B45" s="26" t="s">
        <v>90</v>
      </c>
      <c r="C45" s="36">
        <f t="shared" ref="C45:AH45" si="12">SUM(C41:C44)</f>
        <v>0</v>
      </c>
      <c r="D45" s="36">
        <f t="shared" si="12"/>
        <v>3.2058471047998003</v>
      </c>
      <c r="E45" s="36">
        <f t="shared" si="12"/>
        <v>2.6658869153665998</v>
      </c>
      <c r="F45" s="36">
        <f t="shared" si="12"/>
        <v>0</v>
      </c>
      <c r="G45" s="36">
        <f t="shared" si="12"/>
        <v>0</v>
      </c>
      <c r="H45" s="36">
        <f t="shared" si="12"/>
        <v>9.0982342471705024</v>
      </c>
      <c r="I45" s="36">
        <f t="shared" si="12"/>
        <v>21.173075958532898</v>
      </c>
      <c r="J45" s="36">
        <f t="shared" si="12"/>
        <v>0.98828517893330003</v>
      </c>
      <c r="K45" s="36">
        <f t="shared" si="12"/>
        <v>0</v>
      </c>
      <c r="L45" s="36">
        <f t="shared" si="12"/>
        <v>6.2768362946308995</v>
      </c>
      <c r="M45" s="36">
        <f t="shared" si="12"/>
        <v>0</v>
      </c>
      <c r="N45" s="36">
        <f t="shared" si="12"/>
        <v>0</v>
      </c>
      <c r="O45" s="36">
        <f t="shared" si="12"/>
        <v>0</v>
      </c>
      <c r="P45" s="36">
        <f t="shared" si="12"/>
        <v>0</v>
      </c>
      <c r="Q45" s="36">
        <f t="shared" si="12"/>
        <v>0</v>
      </c>
      <c r="R45" s="36">
        <f t="shared" si="12"/>
        <v>4.4717692252452004</v>
      </c>
      <c r="S45" s="36">
        <f t="shared" si="12"/>
        <v>5.0215507169664004</v>
      </c>
      <c r="T45" s="36">
        <f t="shared" si="12"/>
        <v>0</v>
      </c>
      <c r="U45" s="36">
        <f t="shared" si="12"/>
        <v>0</v>
      </c>
      <c r="V45" s="36">
        <f t="shared" si="12"/>
        <v>4.5099088534318996</v>
      </c>
      <c r="W45" s="36">
        <f t="shared" si="12"/>
        <v>0</v>
      </c>
      <c r="X45" s="36">
        <f t="shared" si="12"/>
        <v>0</v>
      </c>
      <c r="Y45" s="36">
        <f t="shared" si="12"/>
        <v>0</v>
      </c>
      <c r="Z45" s="36">
        <f t="shared" si="12"/>
        <v>0</v>
      </c>
      <c r="AA45" s="36">
        <f t="shared" si="12"/>
        <v>0</v>
      </c>
      <c r="AB45" s="36">
        <f t="shared" si="12"/>
        <v>93.964493093649793</v>
      </c>
      <c r="AC45" s="36">
        <f t="shared" si="12"/>
        <v>6.5501480325978996</v>
      </c>
      <c r="AD45" s="36">
        <f t="shared" si="12"/>
        <v>7.6176074133300006E-2</v>
      </c>
      <c r="AE45" s="36">
        <f t="shared" si="12"/>
        <v>0</v>
      </c>
      <c r="AF45" s="36">
        <f t="shared" si="12"/>
        <v>50.490711308912189</v>
      </c>
      <c r="AG45" s="36">
        <f t="shared" si="12"/>
        <v>0</v>
      </c>
      <c r="AH45" s="36">
        <f t="shared" si="12"/>
        <v>0</v>
      </c>
      <c r="AI45" s="36">
        <f t="shared" ref="AI45:BK45" si="13">SUM(AI41:AI44)</f>
        <v>0</v>
      </c>
      <c r="AJ45" s="36">
        <f t="shared" si="13"/>
        <v>0</v>
      </c>
      <c r="AK45" s="36">
        <f t="shared" si="13"/>
        <v>0</v>
      </c>
      <c r="AL45" s="36">
        <f t="shared" si="13"/>
        <v>117.41764003824369</v>
      </c>
      <c r="AM45" s="36">
        <f t="shared" si="13"/>
        <v>5.0897141312979999</v>
      </c>
      <c r="AN45" s="36">
        <f t="shared" si="13"/>
        <v>0.33026257773329998</v>
      </c>
      <c r="AO45" s="36">
        <f t="shared" si="13"/>
        <v>0</v>
      </c>
      <c r="AP45" s="36">
        <f t="shared" si="13"/>
        <v>27.240223588286003</v>
      </c>
      <c r="AQ45" s="36">
        <f t="shared" si="13"/>
        <v>0</v>
      </c>
      <c r="AR45" s="36">
        <f t="shared" si="13"/>
        <v>0</v>
      </c>
      <c r="AS45" s="36">
        <f t="shared" si="13"/>
        <v>0</v>
      </c>
      <c r="AT45" s="36">
        <f t="shared" si="13"/>
        <v>0</v>
      </c>
      <c r="AU45" s="36">
        <f t="shared" si="13"/>
        <v>0</v>
      </c>
      <c r="AV45" s="36">
        <f t="shared" si="13"/>
        <v>198.94029052321821</v>
      </c>
      <c r="AW45" s="36">
        <f t="shared" si="13"/>
        <v>59.552820815058702</v>
      </c>
      <c r="AX45" s="36">
        <f t="shared" si="13"/>
        <v>0</v>
      </c>
      <c r="AY45" s="36">
        <f t="shared" si="13"/>
        <v>0</v>
      </c>
      <c r="AZ45" s="36">
        <f t="shared" si="13"/>
        <v>240.66016798270738</v>
      </c>
      <c r="BA45" s="36">
        <f t="shared" si="13"/>
        <v>0</v>
      </c>
      <c r="BB45" s="36">
        <f t="shared" si="13"/>
        <v>0</v>
      </c>
      <c r="BC45" s="36">
        <f t="shared" si="13"/>
        <v>0</v>
      </c>
      <c r="BD45" s="36">
        <f t="shared" si="13"/>
        <v>0</v>
      </c>
      <c r="BE45" s="36">
        <f t="shared" si="13"/>
        <v>0</v>
      </c>
      <c r="BF45" s="36">
        <f t="shared" si="13"/>
        <v>42.074437548479793</v>
      </c>
      <c r="BG45" s="36">
        <f t="shared" si="13"/>
        <v>2.5216828408659002</v>
      </c>
      <c r="BH45" s="36">
        <f t="shared" si="13"/>
        <v>4.8909592446331995</v>
      </c>
      <c r="BI45" s="36">
        <f t="shared" si="13"/>
        <v>0</v>
      </c>
      <c r="BJ45" s="36">
        <f t="shared" si="13"/>
        <v>15.468436679524897</v>
      </c>
      <c r="BK45" s="38">
        <f t="shared" si="13"/>
        <v>922.67955897441982</v>
      </c>
    </row>
    <row r="46" spans="1:67">
      <c r="A46" s="17"/>
      <c r="B46" s="27" t="s">
        <v>88</v>
      </c>
      <c r="C46" s="36">
        <f t="shared" ref="C46:AH46" si="14">C39+C45</f>
        <v>0</v>
      </c>
      <c r="D46" s="36">
        <f t="shared" si="14"/>
        <v>3.7199042569331002</v>
      </c>
      <c r="E46" s="36">
        <f t="shared" si="14"/>
        <v>2.6658869153665998</v>
      </c>
      <c r="F46" s="36">
        <f t="shared" si="14"/>
        <v>0</v>
      </c>
      <c r="G46" s="36">
        <f t="shared" si="14"/>
        <v>0</v>
      </c>
      <c r="H46" s="36">
        <f t="shared" si="14"/>
        <v>13.951513614419301</v>
      </c>
      <c r="I46" s="36">
        <f t="shared" si="14"/>
        <v>21.180912414566098</v>
      </c>
      <c r="J46" s="36">
        <f t="shared" si="14"/>
        <v>0.98828517893330003</v>
      </c>
      <c r="K46" s="36">
        <f t="shared" si="14"/>
        <v>0</v>
      </c>
      <c r="L46" s="36">
        <f t="shared" si="14"/>
        <v>6.7778261490963994</v>
      </c>
      <c r="M46" s="36">
        <f t="shared" si="14"/>
        <v>0</v>
      </c>
      <c r="N46" s="36">
        <f t="shared" si="14"/>
        <v>0</v>
      </c>
      <c r="O46" s="36">
        <f t="shared" si="14"/>
        <v>0</v>
      </c>
      <c r="P46" s="36">
        <f t="shared" si="14"/>
        <v>0</v>
      </c>
      <c r="Q46" s="36">
        <f t="shared" si="14"/>
        <v>0</v>
      </c>
      <c r="R46" s="36">
        <f t="shared" si="14"/>
        <v>7.9859423259639009</v>
      </c>
      <c r="S46" s="36">
        <f t="shared" si="14"/>
        <v>5.0215507169664004</v>
      </c>
      <c r="T46" s="36">
        <f t="shared" si="14"/>
        <v>0</v>
      </c>
      <c r="U46" s="36">
        <f t="shared" si="14"/>
        <v>0</v>
      </c>
      <c r="V46" s="36">
        <f t="shared" si="14"/>
        <v>4.6384324207315997</v>
      </c>
      <c r="W46" s="36">
        <f t="shared" si="14"/>
        <v>0</v>
      </c>
      <c r="X46" s="36">
        <f t="shared" si="14"/>
        <v>0</v>
      </c>
      <c r="Y46" s="36">
        <f t="shared" si="14"/>
        <v>0</v>
      </c>
      <c r="Z46" s="36">
        <f t="shared" si="14"/>
        <v>0</v>
      </c>
      <c r="AA46" s="36">
        <f t="shared" si="14"/>
        <v>0</v>
      </c>
      <c r="AB46" s="36">
        <f t="shared" si="14"/>
        <v>128.6547723936178</v>
      </c>
      <c r="AC46" s="36">
        <f t="shared" si="14"/>
        <v>7.6079585175974991</v>
      </c>
      <c r="AD46" s="36">
        <f t="shared" si="14"/>
        <v>7.6176074133300006E-2</v>
      </c>
      <c r="AE46" s="36">
        <f t="shared" si="14"/>
        <v>0</v>
      </c>
      <c r="AF46" s="36">
        <f t="shared" si="14"/>
        <v>65.812371854972383</v>
      </c>
      <c r="AG46" s="36">
        <f t="shared" si="14"/>
        <v>0</v>
      </c>
      <c r="AH46" s="36">
        <f t="shared" si="14"/>
        <v>0</v>
      </c>
      <c r="AI46" s="36">
        <f t="shared" ref="AI46:BJ46" si="15">AI39+AI45</f>
        <v>0</v>
      </c>
      <c r="AJ46" s="36">
        <f t="shared" si="15"/>
        <v>0</v>
      </c>
      <c r="AK46" s="36">
        <f t="shared" si="15"/>
        <v>0</v>
      </c>
      <c r="AL46" s="36">
        <f t="shared" si="15"/>
        <v>154.19304450873588</v>
      </c>
      <c r="AM46" s="36">
        <f t="shared" si="15"/>
        <v>5.3454828447644998</v>
      </c>
      <c r="AN46" s="36">
        <f t="shared" si="15"/>
        <v>0.33026257773329998</v>
      </c>
      <c r="AO46" s="36">
        <f t="shared" si="15"/>
        <v>0</v>
      </c>
      <c r="AP46" s="36">
        <f t="shared" si="15"/>
        <v>31.953096617548901</v>
      </c>
      <c r="AQ46" s="36">
        <f t="shared" si="15"/>
        <v>0</v>
      </c>
      <c r="AR46" s="36">
        <f t="shared" si="15"/>
        <v>0</v>
      </c>
      <c r="AS46" s="36">
        <f t="shared" si="15"/>
        <v>0</v>
      </c>
      <c r="AT46" s="36">
        <f t="shared" si="15"/>
        <v>0</v>
      </c>
      <c r="AU46" s="36">
        <f t="shared" si="15"/>
        <v>0</v>
      </c>
      <c r="AV46" s="36">
        <f t="shared" si="15"/>
        <v>414.37682199810524</v>
      </c>
      <c r="AW46" s="36">
        <f t="shared" si="15"/>
        <v>70.537473666956899</v>
      </c>
      <c r="AX46" s="36">
        <f t="shared" si="15"/>
        <v>0</v>
      </c>
      <c r="AY46" s="36">
        <f t="shared" si="15"/>
        <v>0</v>
      </c>
      <c r="AZ46" s="36">
        <f t="shared" si="15"/>
        <v>316.35011027095049</v>
      </c>
      <c r="BA46" s="36">
        <f t="shared" si="15"/>
        <v>0</v>
      </c>
      <c r="BB46" s="36">
        <f t="shared" si="15"/>
        <v>0</v>
      </c>
      <c r="BC46" s="36">
        <f t="shared" si="15"/>
        <v>0</v>
      </c>
      <c r="BD46" s="36">
        <f t="shared" si="15"/>
        <v>0</v>
      </c>
      <c r="BE46" s="36">
        <f t="shared" si="15"/>
        <v>0</v>
      </c>
      <c r="BF46" s="36">
        <f t="shared" si="15"/>
        <v>86.351393143666002</v>
      </c>
      <c r="BG46" s="36">
        <f t="shared" si="15"/>
        <v>2.5216828408659002</v>
      </c>
      <c r="BH46" s="36">
        <f t="shared" si="15"/>
        <v>4.8909592446331995</v>
      </c>
      <c r="BI46" s="36">
        <f t="shared" si="15"/>
        <v>0</v>
      </c>
      <c r="BJ46" s="36">
        <f t="shared" si="15"/>
        <v>19.738232487155397</v>
      </c>
      <c r="BK46" s="38">
        <f>BK45+BK39</f>
        <v>1375.6700930344134</v>
      </c>
    </row>
    <row r="47" spans="1:67" ht="3" customHeight="1">
      <c r="A47" s="17"/>
      <c r="B47" s="25"/>
      <c r="C47" s="63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5"/>
    </row>
    <row r="48" spans="1:67">
      <c r="A48" s="17" t="s">
        <v>18</v>
      </c>
      <c r="B48" s="24" t="s">
        <v>8</v>
      </c>
      <c r="C48" s="63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5"/>
    </row>
    <row r="49" spans="1:63">
      <c r="A49" s="17" t="s">
        <v>80</v>
      </c>
      <c r="B49" s="25" t="s">
        <v>19</v>
      </c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5"/>
    </row>
    <row r="50" spans="1:63">
      <c r="A50" s="17"/>
      <c r="B50" s="26" t="s">
        <v>40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</v>
      </c>
      <c r="BG50" s="36">
        <v>0</v>
      </c>
      <c r="BH50" s="36">
        <v>0</v>
      </c>
      <c r="BI50" s="36">
        <v>0</v>
      </c>
      <c r="BJ50" s="36">
        <v>0</v>
      </c>
      <c r="BK50" s="39">
        <f>SUM(C50:BJ50)</f>
        <v>0</v>
      </c>
    </row>
    <row r="51" spans="1:63">
      <c r="A51" s="17"/>
      <c r="B51" s="27" t="s">
        <v>87</v>
      </c>
      <c r="C51" s="36">
        <f>SUM(C50)</f>
        <v>0</v>
      </c>
      <c r="D51" s="36">
        <f t="shared" ref="D51:BJ51" si="16">SUM(D50)</f>
        <v>0</v>
      </c>
      <c r="E51" s="36">
        <f t="shared" si="16"/>
        <v>0</v>
      </c>
      <c r="F51" s="36">
        <f t="shared" si="16"/>
        <v>0</v>
      </c>
      <c r="G51" s="36">
        <f t="shared" si="16"/>
        <v>0</v>
      </c>
      <c r="H51" s="36">
        <f t="shared" si="16"/>
        <v>0</v>
      </c>
      <c r="I51" s="36">
        <f t="shared" si="16"/>
        <v>0</v>
      </c>
      <c r="J51" s="36">
        <f t="shared" si="16"/>
        <v>0</v>
      </c>
      <c r="K51" s="36">
        <f t="shared" si="16"/>
        <v>0</v>
      </c>
      <c r="L51" s="36">
        <f t="shared" si="16"/>
        <v>0</v>
      </c>
      <c r="M51" s="36">
        <f t="shared" si="16"/>
        <v>0</v>
      </c>
      <c r="N51" s="36">
        <f t="shared" si="16"/>
        <v>0</v>
      </c>
      <c r="O51" s="36">
        <f t="shared" si="16"/>
        <v>0</v>
      </c>
      <c r="P51" s="36">
        <f t="shared" si="16"/>
        <v>0</v>
      </c>
      <c r="Q51" s="36">
        <f t="shared" si="16"/>
        <v>0</v>
      </c>
      <c r="R51" s="36">
        <f t="shared" si="16"/>
        <v>0</v>
      </c>
      <c r="S51" s="36">
        <f t="shared" si="16"/>
        <v>0</v>
      </c>
      <c r="T51" s="36">
        <f t="shared" si="16"/>
        <v>0</v>
      </c>
      <c r="U51" s="36">
        <f t="shared" si="16"/>
        <v>0</v>
      </c>
      <c r="V51" s="36">
        <f t="shared" si="16"/>
        <v>0</v>
      </c>
      <c r="W51" s="36">
        <f t="shared" si="16"/>
        <v>0</v>
      </c>
      <c r="X51" s="36">
        <f t="shared" si="16"/>
        <v>0</v>
      </c>
      <c r="Y51" s="36">
        <f t="shared" si="16"/>
        <v>0</v>
      </c>
      <c r="Z51" s="36">
        <f t="shared" si="16"/>
        <v>0</v>
      </c>
      <c r="AA51" s="36">
        <f t="shared" si="16"/>
        <v>0</v>
      </c>
      <c r="AB51" s="36">
        <f t="shared" si="16"/>
        <v>0</v>
      </c>
      <c r="AC51" s="36">
        <f t="shared" si="16"/>
        <v>0</v>
      </c>
      <c r="AD51" s="36">
        <f t="shared" si="16"/>
        <v>0</v>
      </c>
      <c r="AE51" s="36">
        <f t="shared" si="16"/>
        <v>0</v>
      </c>
      <c r="AF51" s="36">
        <f t="shared" si="16"/>
        <v>0</v>
      </c>
      <c r="AG51" s="36">
        <f t="shared" si="16"/>
        <v>0</v>
      </c>
      <c r="AH51" s="36">
        <f t="shared" si="16"/>
        <v>0</v>
      </c>
      <c r="AI51" s="36">
        <f t="shared" si="16"/>
        <v>0</v>
      </c>
      <c r="AJ51" s="36">
        <f t="shared" si="16"/>
        <v>0</v>
      </c>
      <c r="AK51" s="36">
        <f t="shared" si="16"/>
        <v>0</v>
      </c>
      <c r="AL51" s="36">
        <f t="shared" si="16"/>
        <v>0</v>
      </c>
      <c r="AM51" s="36">
        <f t="shared" si="16"/>
        <v>0</v>
      </c>
      <c r="AN51" s="36">
        <f t="shared" si="16"/>
        <v>0</v>
      </c>
      <c r="AO51" s="36">
        <f t="shared" si="16"/>
        <v>0</v>
      </c>
      <c r="AP51" s="36">
        <f t="shared" si="16"/>
        <v>0</v>
      </c>
      <c r="AQ51" s="36">
        <f t="shared" si="16"/>
        <v>0</v>
      </c>
      <c r="AR51" s="36">
        <f t="shared" si="16"/>
        <v>0</v>
      </c>
      <c r="AS51" s="36">
        <f t="shared" si="16"/>
        <v>0</v>
      </c>
      <c r="AT51" s="36">
        <f t="shared" si="16"/>
        <v>0</v>
      </c>
      <c r="AU51" s="36">
        <f t="shared" si="16"/>
        <v>0</v>
      </c>
      <c r="AV51" s="36">
        <f t="shared" si="16"/>
        <v>0</v>
      </c>
      <c r="AW51" s="36">
        <f t="shared" si="16"/>
        <v>0</v>
      </c>
      <c r="AX51" s="36">
        <f t="shared" si="16"/>
        <v>0</v>
      </c>
      <c r="AY51" s="36">
        <f t="shared" si="16"/>
        <v>0</v>
      </c>
      <c r="AZ51" s="36">
        <f t="shared" si="16"/>
        <v>0</v>
      </c>
      <c r="BA51" s="36">
        <f t="shared" si="16"/>
        <v>0</v>
      </c>
      <c r="BB51" s="36">
        <f t="shared" si="16"/>
        <v>0</v>
      </c>
      <c r="BC51" s="36">
        <f t="shared" si="16"/>
        <v>0</v>
      </c>
      <c r="BD51" s="36">
        <f t="shared" si="16"/>
        <v>0</v>
      </c>
      <c r="BE51" s="36">
        <f t="shared" si="16"/>
        <v>0</v>
      </c>
      <c r="BF51" s="36">
        <f t="shared" si="16"/>
        <v>0</v>
      </c>
      <c r="BG51" s="36">
        <f t="shared" si="16"/>
        <v>0</v>
      </c>
      <c r="BH51" s="36">
        <f t="shared" si="16"/>
        <v>0</v>
      </c>
      <c r="BI51" s="36">
        <f t="shared" si="16"/>
        <v>0</v>
      </c>
      <c r="BJ51" s="36">
        <f t="shared" si="16"/>
        <v>0</v>
      </c>
      <c r="BK51" s="39">
        <f>SUM(BK50)</f>
        <v>0</v>
      </c>
    </row>
    <row r="52" spans="1:63" ht="2.25" customHeight="1">
      <c r="A52" s="17"/>
      <c r="B52" s="25"/>
      <c r="C52" s="63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5"/>
    </row>
    <row r="53" spans="1:63">
      <c r="A53" s="17" t="s">
        <v>4</v>
      </c>
      <c r="B53" s="24" t="s">
        <v>9</v>
      </c>
      <c r="C53" s="63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5"/>
    </row>
    <row r="54" spans="1:63">
      <c r="A54" s="17" t="s">
        <v>80</v>
      </c>
      <c r="B54" s="25" t="s">
        <v>20</v>
      </c>
      <c r="C54" s="63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5"/>
    </row>
    <row r="55" spans="1:63">
      <c r="A55" s="17"/>
      <c r="B55" s="34" t="s">
        <v>121</v>
      </c>
      <c r="C55" s="40">
        <v>0</v>
      </c>
      <c r="D55" s="40">
        <v>57.078699999999998</v>
      </c>
      <c r="E55" s="40">
        <v>0</v>
      </c>
      <c r="F55" s="40">
        <v>0</v>
      </c>
      <c r="G55" s="40">
        <v>0</v>
      </c>
      <c r="H55" s="40">
        <v>17.442</v>
      </c>
      <c r="I55" s="40">
        <v>2.2484999999999999</v>
      </c>
      <c r="J55" s="40">
        <v>0</v>
      </c>
      <c r="K55" s="40">
        <v>0</v>
      </c>
      <c r="L55" s="40">
        <v>8.6730999999999998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11.4207</v>
      </c>
      <c r="S55" s="40">
        <v>0.20469999999999999</v>
      </c>
      <c r="T55" s="40">
        <v>0</v>
      </c>
      <c r="U55" s="40">
        <v>0</v>
      </c>
      <c r="V55" s="40">
        <v>2.1120000000000001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39">
        <f>SUM(C55:BJ55)</f>
        <v>99.179700000000011</v>
      </c>
    </row>
    <row r="56" spans="1:63">
      <c r="A56" s="17"/>
      <c r="B56" s="26" t="s">
        <v>89</v>
      </c>
      <c r="C56" s="36">
        <f>SUM(C55)</f>
        <v>0</v>
      </c>
      <c r="D56" s="36">
        <f t="shared" ref="D56:BJ56" si="17">SUM(D55)</f>
        <v>57.078699999999998</v>
      </c>
      <c r="E56" s="36">
        <f t="shared" si="17"/>
        <v>0</v>
      </c>
      <c r="F56" s="36">
        <f t="shared" si="17"/>
        <v>0</v>
      </c>
      <c r="G56" s="36">
        <f t="shared" si="17"/>
        <v>0</v>
      </c>
      <c r="H56" s="36">
        <f t="shared" si="17"/>
        <v>17.442</v>
      </c>
      <c r="I56" s="36">
        <f t="shared" si="17"/>
        <v>2.2484999999999999</v>
      </c>
      <c r="J56" s="36">
        <f t="shared" si="17"/>
        <v>0</v>
      </c>
      <c r="K56" s="36">
        <f t="shared" si="17"/>
        <v>0</v>
      </c>
      <c r="L56" s="36">
        <f t="shared" si="17"/>
        <v>8.6730999999999998</v>
      </c>
      <c r="M56" s="36">
        <f t="shared" si="17"/>
        <v>0</v>
      </c>
      <c r="N56" s="36">
        <f t="shared" si="17"/>
        <v>0</v>
      </c>
      <c r="O56" s="36">
        <f t="shared" si="17"/>
        <v>0</v>
      </c>
      <c r="P56" s="36">
        <f t="shared" si="17"/>
        <v>0</v>
      </c>
      <c r="Q56" s="36">
        <f t="shared" si="17"/>
        <v>0</v>
      </c>
      <c r="R56" s="36">
        <f t="shared" si="17"/>
        <v>11.4207</v>
      </c>
      <c r="S56" s="36">
        <f t="shared" si="17"/>
        <v>0.20469999999999999</v>
      </c>
      <c r="T56" s="36">
        <f t="shared" si="17"/>
        <v>0</v>
      </c>
      <c r="U56" s="36">
        <f t="shared" si="17"/>
        <v>0</v>
      </c>
      <c r="V56" s="36">
        <f t="shared" si="17"/>
        <v>2.1120000000000001</v>
      </c>
      <c r="W56" s="36">
        <f t="shared" si="17"/>
        <v>0</v>
      </c>
      <c r="X56" s="36">
        <f t="shared" si="17"/>
        <v>0</v>
      </c>
      <c r="Y56" s="36">
        <f t="shared" si="17"/>
        <v>0</v>
      </c>
      <c r="Z56" s="36">
        <f t="shared" si="17"/>
        <v>0</v>
      </c>
      <c r="AA56" s="36">
        <f t="shared" si="17"/>
        <v>0</v>
      </c>
      <c r="AB56" s="36">
        <f t="shared" si="17"/>
        <v>0</v>
      </c>
      <c r="AC56" s="36">
        <f t="shared" si="17"/>
        <v>0</v>
      </c>
      <c r="AD56" s="36">
        <f t="shared" si="17"/>
        <v>0</v>
      </c>
      <c r="AE56" s="36">
        <f t="shared" si="17"/>
        <v>0</v>
      </c>
      <c r="AF56" s="36">
        <f t="shared" si="17"/>
        <v>0</v>
      </c>
      <c r="AG56" s="36">
        <f t="shared" si="17"/>
        <v>0</v>
      </c>
      <c r="AH56" s="36">
        <f t="shared" si="17"/>
        <v>0</v>
      </c>
      <c r="AI56" s="36">
        <f t="shared" si="17"/>
        <v>0</v>
      </c>
      <c r="AJ56" s="36">
        <f t="shared" si="17"/>
        <v>0</v>
      </c>
      <c r="AK56" s="36">
        <f t="shared" si="17"/>
        <v>0</v>
      </c>
      <c r="AL56" s="36">
        <f t="shared" si="17"/>
        <v>0</v>
      </c>
      <c r="AM56" s="36">
        <f t="shared" si="17"/>
        <v>0</v>
      </c>
      <c r="AN56" s="36">
        <f t="shared" si="17"/>
        <v>0</v>
      </c>
      <c r="AO56" s="36">
        <f t="shared" si="17"/>
        <v>0</v>
      </c>
      <c r="AP56" s="36">
        <f t="shared" si="17"/>
        <v>0</v>
      </c>
      <c r="AQ56" s="36">
        <f t="shared" si="17"/>
        <v>0</v>
      </c>
      <c r="AR56" s="36">
        <f t="shared" si="17"/>
        <v>0</v>
      </c>
      <c r="AS56" s="36">
        <f t="shared" si="17"/>
        <v>0</v>
      </c>
      <c r="AT56" s="36">
        <f t="shared" si="17"/>
        <v>0</v>
      </c>
      <c r="AU56" s="36">
        <f t="shared" si="17"/>
        <v>0</v>
      </c>
      <c r="AV56" s="36">
        <f t="shared" si="17"/>
        <v>0</v>
      </c>
      <c r="AW56" s="36">
        <f t="shared" si="17"/>
        <v>0</v>
      </c>
      <c r="AX56" s="36">
        <f t="shared" si="17"/>
        <v>0</v>
      </c>
      <c r="AY56" s="36">
        <f t="shared" si="17"/>
        <v>0</v>
      </c>
      <c r="AZ56" s="36">
        <f t="shared" si="17"/>
        <v>0</v>
      </c>
      <c r="BA56" s="36">
        <f t="shared" si="17"/>
        <v>0</v>
      </c>
      <c r="BB56" s="36">
        <f t="shared" si="17"/>
        <v>0</v>
      </c>
      <c r="BC56" s="36">
        <f t="shared" si="17"/>
        <v>0</v>
      </c>
      <c r="BD56" s="36">
        <f t="shared" si="17"/>
        <v>0</v>
      </c>
      <c r="BE56" s="36">
        <f t="shared" si="17"/>
        <v>0</v>
      </c>
      <c r="BF56" s="36">
        <f t="shared" si="17"/>
        <v>0</v>
      </c>
      <c r="BG56" s="36">
        <f t="shared" si="17"/>
        <v>0</v>
      </c>
      <c r="BH56" s="36">
        <f t="shared" si="17"/>
        <v>0</v>
      </c>
      <c r="BI56" s="36">
        <f t="shared" si="17"/>
        <v>0</v>
      </c>
      <c r="BJ56" s="36">
        <f t="shared" si="17"/>
        <v>0</v>
      </c>
      <c r="BK56" s="39">
        <f>SUM(BK55)</f>
        <v>99.179700000000011</v>
      </c>
    </row>
    <row r="57" spans="1:63">
      <c r="A57" s="17" t="s">
        <v>81</v>
      </c>
      <c r="B57" s="25" t="s">
        <v>21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5"/>
    </row>
    <row r="58" spans="1:63">
      <c r="A58" s="17"/>
      <c r="B58" s="26" t="s">
        <v>40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9">
        <f>SUM(C58:BJ58)</f>
        <v>0</v>
      </c>
    </row>
    <row r="59" spans="1:63">
      <c r="A59" s="17"/>
      <c r="B59" s="26" t="s">
        <v>90</v>
      </c>
      <c r="C59" s="36">
        <f t="shared" ref="C59:BJ59" si="18">SUM(C58)</f>
        <v>0</v>
      </c>
      <c r="D59" s="36">
        <f t="shared" si="18"/>
        <v>0</v>
      </c>
      <c r="E59" s="36">
        <f t="shared" si="18"/>
        <v>0</v>
      </c>
      <c r="F59" s="36">
        <f t="shared" si="18"/>
        <v>0</v>
      </c>
      <c r="G59" s="36">
        <f t="shared" si="18"/>
        <v>0</v>
      </c>
      <c r="H59" s="36">
        <f t="shared" si="18"/>
        <v>0</v>
      </c>
      <c r="I59" s="36">
        <f t="shared" si="18"/>
        <v>0</v>
      </c>
      <c r="J59" s="36">
        <f t="shared" si="18"/>
        <v>0</v>
      </c>
      <c r="K59" s="36">
        <f t="shared" si="18"/>
        <v>0</v>
      </c>
      <c r="L59" s="36">
        <f t="shared" si="18"/>
        <v>0</v>
      </c>
      <c r="M59" s="36">
        <f t="shared" si="18"/>
        <v>0</v>
      </c>
      <c r="N59" s="36">
        <f t="shared" si="18"/>
        <v>0</v>
      </c>
      <c r="O59" s="36">
        <f t="shared" si="18"/>
        <v>0</v>
      </c>
      <c r="P59" s="36">
        <f t="shared" si="18"/>
        <v>0</v>
      </c>
      <c r="Q59" s="36">
        <f t="shared" si="18"/>
        <v>0</v>
      </c>
      <c r="R59" s="36">
        <f t="shared" si="18"/>
        <v>0</v>
      </c>
      <c r="S59" s="36">
        <f t="shared" si="18"/>
        <v>0</v>
      </c>
      <c r="T59" s="36">
        <f t="shared" si="18"/>
        <v>0</v>
      </c>
      <c r="U59" s="36">
        <f t="shared" si="18"/>
        <v>0</v>
      </c>
      <c r="V59" s="36">
        <f t="shared" si="18"/>
        <v>0</v>
      </c>
      <c r="W59" s="36">
        <f t="shared" si="18"/>
        <v>0</v>
      </c>
      <c r="X59" s="36">
        <f t="shared" si="18"/>
        <v>0</v>
      </c>
      <c r="Y59" s="36">
        <f t="shared" si="18"/>
        <v>0</v>
      </c>
      <c r="Z59" s="36">
        <f t="shared" si="18"/>
        <v>0</v>
      </c>
      <c r="AA59" s="36">
        <f t="shared" si="18"/>
        <v>0</v>
      </c>
      <c r="AB59" s="36">
        <f t="shared" si="18"/>
        <v>0</v>
      </c>
      <c r="AC59" s="36">
        <f t="shared" si="18"/>
        <v>0</v>
      </c>
      <c r="AD59" s="36">
        <f t="shared" si="18"/>
        <v>0</v>
      </c>
      <c r="AE59" s="36">
        <f t="shared" si="18"/>
        <v>0</v>
      </c>
      <c r="AF59" s="36">
        <f t="shared" si="18"/>
        <v>0</v>
      </c>
      <c r="AG59" s="36">
        <f t="shared" si="18"/>
        <v>0</v>
      </c>
      <c r="AH59" s="36">
        <f t="shared" si="18"/>
        <v>0</v>
      </c>
      <c r="AI59" s="36">
        <f t="shared" si="18"/>
        <v>0</v>
      </c>
      <c r="AJ59" s="36">
        <f t="shared" si="18"/>
        <v>0</v>
      </c>
      <c r="AK59" s="36">
        <f t="shared" si="18"/>
        <v>0</v>
      </c>
      <c r="AL59" s="36">
        <f t="shared" si="18"/>
        <v>0</v>
      </c>
      <c r="AM59" s="36">
        <f t="shared" si="18"/>
        <v>0</v>
      </c>
      <c r="AN59" s="36">
        <f t="shared" si="18"/>
        <v>0</v>
      </c>
      <c r="AO59" s="36">
        <f t="shared" si="18"/>
        <v>0</v>
      </c>
      <c r="AP59" s="36">
        <f t="shared" si="18"/>
        <v>0</v>
      </c>
      <c r="AQ59" s="36">
        <f t="shared" si="18"/>
        <v>0</v>
      </c>
      <c r="AR59" s="36">
        <f t="shared" si="18"/>
        <v>0</v>
      </c>
      <c r="AS59" s="36">
        <f t="shared" si="18"/>
        <v>0</v>
      </c>
      <c r="AT59" s="36">
        <f t="shared" si="18"/>
        <v>0</v>
      </c>
      <c r="AU59" s="36">
        <f t="shared" si="18"/>
        <v>0</v>
      </c>
      <c r="AV59" s="36">
        <f t="shared" si="18"/>
        <v>0</v>
      </c>
      <c r="AW59" s="36">
        <f t="shared" si="18"/>
        <v>0</v>
      </c>
      <c r="AX59" s="36">
        <f t="shared" si="18"/>
        <v>0</v>
      </c>
      <c r="AY59" s="36">
        <f t="shared" si="18"/>
        <v>0</v>
      </c>
      <c r="AZ59" s="36">
        <f t="shared" si="18"/>
        <v>0</v>
      </c>
      <c r="BA59" s="36">
        <f t="shared" si="18"/>
        <v>0</v>
      </c>
      <c r="BB59" s="36">
        <f t="shared" si="18"/>
        <v>0</v>
      </c>
      <c r="BC59" s="36">
        <f t="shared" si="18"/>
        <v>0</v>
      </c>
      <c r="BD59" s="36">
        <f t="shared" si="18"/>
        <v>0</v>
      </c>
      <c r="BE59" s="36">
        <f t="shared" si="18"/>
        <v>0</v>
      </c>
      <c r="BF59" s="36">
        <f t="shared" si="18"/>
        <v>0</v>
      </c>
      <c r="BG59" s="36">
        <f t="shared" si="18"/>
        <v>0</v>
      </c>
      <c r="BH59" s="36">
        <f t="shared" si="18"/>
        <v>0</v>
      </c>
      <c r="BI59" s="36">
        <f t="shared" si="18"/>
        <v>0</v>
      </c>
      <c r="BJ59" s="36">
        <f t="shared" si="18"/>
        <v>0</v>
      </c>
      <c r="BK59" s="39">
        <f>SUM(BK58)</f>
        <v>0</v>
      </c>
    </row>
    <row r="60" spans="1:63">
      <c r="A60" s="17"/>
      <c r="B60" s="27" t="s">
        <v>88</v>
      </c>
      <c r="C60" s="38">
        <f>C59+C56</f>
        <v>0</v>
      </c>
      <c r="D60" s="38">
        <f t="shared" ref="D60:BJ60" si="19">D59+D56</f>
        <v>57.078699999999998</v>
      </c>
      <c r="E60" s="38">
        <f t="shared" si="19"/>
        <v>0</v>
      </c>
      <c r="F60" s="38">
        <f t="shared" si="19"/>
        <v>0</v>
      </c>
      <c r="G60" s="38">
        <f t="shared" si="19"/>
        <v>0</v>
      </c>
      <c r="H60" s="38">
        <f t="shared" si="19"/>
        <v>17.442</v>
      </c>
      <c r="I60" s="38">
        <f t="shared" si="19"/>
        <v>2.2484999999999999</v>
      </c>
      <c r="J60" s="38">
        <f t="shared" si="19"/>
        <v>0</v>
      </c>
      <c r="K60" s="38">
        <f t="shared" si="19"/>
        <v>0</v>
      </c>
      <c r="L60" s="38">
        <f t="shared" si="19"/>
        <v>8.6730999999999998</v>
      </c>
      <c r="M60" s="38">
        <f t="shared" si="19"/>
        <v>0</v>
      </c>
      <c r="N60" s="38">
        <f t="shared" si="19"/>
        <v>0</v>
      </c>
      <c r="O60" s="38">
        <f t="shared" si="19"/>
        <v>0</v>
      </c>
      <c r="P60" s="38">
        <f t="shared" si="19"/>
        <v>0</v>
      </c>
      <c r="Q60" s="38">
        <f t="shared" si="19"/>
        <v>0</v>
      </c>
      <c r="R60" s="38">
        <f t="shared" si="19"/>
        <v>11.4207</v>
      </c>
      <c r="S60" s="38">
        <f t="shared" si="19"/>
        <v>0.20469999999999999</v>
      </c>
      <c r="T60" s="38">
        <f t="shared" si="19"/>
        <v>0</v>
      </c>
      <c r="U60" s="38">
        <f t="shared" si="19"/>
        <v>0</v>
      </c>
      <c r="V60" s="38">
        <f t="shared" si="19"/>
        <v>2.1120000000000001</v>
      </c>
      <c r="W60" s="38">
        <f t="shared" si="19"/>
        <v>0</v>
      </c>
      <c r="X60" s="38">
        <f t="shared" si="19"/>
        <v>0</v>
      </c>
      <c r="Y60" s="38">
        <f t="shared" si="19"/>
        <v>0</v>
      </c>
      <c r="Z60" s="38">
        <f t="shared" si="19"/>
        <v>0</v>
      </c>
      <c r="AA60" s="38">
        <f t="shared" si="19"/>
        <v>0</v>
      </c>
      <c r="AB60" s="38">
        <f t="shared" si="19"/>
        <v>0</v>
      </c>
      <c r="AC60" s="38">
        <f t="shared" si="19"/>
        <v>0</v>
      </c>
      <c r="AD60" s="38">
        <f t="shared" si="19"/>
        <v>0</v>
      </c>
      <c r="AE60" s="38">
        <f t="shared" si="19"/>
        <v>0</v>
      </c>
      <c r="AF60" s="38">
        <f t="shared" si="19"/>
        <v>0</v>
      </c>
      <c r="AG60" s="38">
        <f t="shared" si="19"/>
        <v>0</v>
      </c>
      <c r="AH60" s="38">
        <f t="shared" si="19"/>
        <v>0</v>
      </c>
      <c r="AI60" s="38">
        <f t="shared" si="19"/>
        <v>0</v>
      </c>
      <c r="AJ60" s="38">
        <f t="shared" si="19"/>
        <v>0</v>
      </c>
      <c r="AK60" s="38">
        <f t="shared" si="19"/>
        <v>0</v>
      </c>
      <c r="AL60" s="38">
        <f t="shared" si="19"/>
        <v>0</v>
      </c>
      <c r="AM60" s="38">
        <f t="shared" si="19"/>
        <v>0</v>
      </c>
      <c r="AN60" s="38">
        <f t="shared" si="19"/>
        <v>0</v>
      </c>
      <c r="AO60" s="38">
        <f t="shared" si="19"/>
        <v>0</v>
      </c>
      <c r="AP60" s="38">
        <f t="shared" si="19"/>
        <v>0</v>
      </c>
      <c r="AQ60" s="38">
        <f t="shared" si="19"/>
        <v>0</v>
      </c>
      <c r="AR60" s="38">
        <f t="shared" si="19"/>
        <v>0</v>
      </c>
      <c r="AS60" s="38">
        <f t="shared" si="19"/>
        <v>0</v>
      </c>
      <c r="AT60" s="38">
        <f t="shared" si="19"/>
        <v>0</v>
      </c>
      <c r="AU60" s="38">
        <f t="shared" si="19"/>
        <v>0</v>
      </c>
      <c r="AV60" s="38">
        <f t="shared" si="19"/>
        <v>0</v>
      </c>
      <c r="AW60" s="38">
        <f t="shared" si="19"/>
        <v>0</v>
      </c>
      <c r="AX60" s="38">
        <f t="shared" si="19"/>
        <v>0</v>
      </c>
      <c r="AY60" s="38">
        <f t="shared" si="19"/>
        <v>0</v>
      </c>
      <c r="AZ60" s="38">
        <f t="shared" si="19"/>
        <v>0</v>
      </c>
      <c r="BA60" s="38">
        <f t="shared" si="19"/>
        <v>0</v>
      </c>
      <c r="BB60" s="38">
        <f t="shared" si="19"/>
        <v>0</v>
      </c>
      <c r="BC60" s="38">
        <f t="shared" si="19"/>
        <v>0</v>
      </c>
      <c r="BD60" s="38">
        <f t="shared" si="19"/>
        <v>0</v>
      </c>
      <c r="BE60" s="38">
        <f t="shared" si="19"/>
        <v>0</v>
      </c>
      <c r="BF60" s="38">
        <f t="shared" si="19"/>
        <v>0</v>
      </c>
      <c r="BG60" s="38">
        <f t="shared" si="19"/>
        <v>0</v>
      </c>
      <c r="BH60" s="38">
        <f t="shared" si="19"/>
        <v>0</v>
      </c>
      <c r="BI60" s="38">
        <f t="shared" si="19"/>
        <v>0</v>
      </c>
      <c r="BJ60" s="38">
        <f t="shared" si="19"/>
        <v>0</v>
      </c>
      <c r="BK60" s="38">
        <f>BK59+BK56</f>
        <v>99.179700000000011</v>
      </c>
    </row>
    <row r="61" spans="1:63" ht="4.5" customHeight="1">
      <c r="A61" s="17"/>
      <c r="B61" s="25"/>
      <c r="C61" s="63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5"/>
    </row>
    <row r="62" spans="1:63">
      <c r="A62" s="17" t="s">
        <v>22</v>
      </c>
      <c r="B62" s="24" t="s">
        <v>23</v>
      </c>
      <c r="C62" s="63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5"/>
    </row>
    <row r="63" spans="1:63">
      <c r="A63" s="17" t="s">
        <v>80</v>
      </c>
      <c r="B63" s="25" t="s">
        <v>24</v>
      </c>
      <c r="C63" s="63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5"/>
    </row>
    <row r="64" spans="1:63">
      <c r="A64" s="17"/>
      <c r="B64" s="26" t="s">
        <v>40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0</v>
      </c>
      <c r="AT64" s="36">
        <v>0</v>
      </c>
      <c r="AU64" s="36">
        <v>0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36">
        <v>0</v>
      </c>
      <c r="BF64" s="36">
        <v>0</v>
      </c>
      <c r="BG64" s="36">
        <v>0</v>
      </c>
      <c r="BH64" s="36">
        <v>0</v>
      </c>
      <c r="BI64" s="36">
        <v>0</v>
      </c>
      <c r="BJ64" s="36">
        <v>0</v>
      </c>
      <c r="BK64" s="39">
        <f>SUM(C64:BJ64)</f>
        <v>0</v>
      </c>
    </row>
    <row r="65" spans="1:63">
      <c r="A65" s="17"/>
      <c r="B65" s="27" t="s">
        <v>87</v>
      </c>
      <c r="C65" s="36">
        <f t="shared" ref="C65:BJ65" si="20">SUM(C64)</f>
        <v>0</v>
      </c>
      <c r="D65" s="36">
        <f t="shared" si="20"/>
        <v>0</v>
      </c>
      <c r="E65" s="36">
        <f t="shared" si="20"/>
        <v>0</v>
      </c>
      <c r="F65" s="36">
        <f t="shared" si="20"/>
        <v>0</v>
      </c>
      <c r="G65" s="36">
        <f t="shared" si="20"/>
        <v>0</v>
      </c>
      <c r="H65" s="36">
        <f t="shared" si="20"/>
        <v>0</v>
      </c>
      <c r="I65" s="36">
        <f t="shared" si="20"/>
        <v>0</v>
      </c>
      <c r="J65" s="36">
        <f t="shared" si="20"/>
        <v>0</v>
      </c>
      <c r="K65" s="36">
        <f t="shared" si="20"/>
        <v>0</v>
      </c>
      <c r="L65" s="36">
        <f t="shared" si="20"/>
        <v>0</v>
      </c>
      <c r="M65" s="36">
        <f t="shared" si="20"/>
        <v>0</v>
      </c>
      <c r="N65" s="36">
        <f t="shared" si="20"/>
        <v>0</v>
      </c>
      <c r="O65" s="36">
        <f t="shared" si="20"/>
        <v>0</v>
      </c>
      <c r="P65" s="36">
        <f t="shared" si="20"/>
        <v>0</v>
      </c>
      <c r="Q65" s="36">
        <f t="shared" si="20"/>
        <v>0</v>
      </c>
      <c r="R65" s="36">
        <f t="shared" si="20"/>
        <v>0</v>
      </c>
      <c r="S65" s="36">
        <f t="shared" si="20"/>
        <v>0</v>
      </c>
      <c r="T65" s="36">
        <f t="shared" si="20"/>
        <v>0</v>
      </c>
      <c r="U65" s="36">
        <f t="shared" si="20"/>
        <v>0</v>
      </c>
      <c r="V65" s="36">
        <f t="shared" si="20"/>
        <v>0</v>
      </c>
      <c r="W65" s="36">
        <f t="shared" si="20"/>
        <v>0</v>
      </c>
      <c r="X65" s="36">
        <f t="shared" si="20"/>
        <v>0</v>
      </c>
      <c r="Y65" s="36">
        <f t="shared" si="20"/>
        <v>0</v>
      </c>
      <c r="Z65" s="36">
        <f t="shared" si="20"/>
        <v>0</v>
      </c>
      <c r="AA65" s="36">
        <f t="shared" si="20"/>
        <v>0</v>
      </c>
      <c r="AB65" s="36">
        <f t="shared" si="20"/>
        <v>0</v>
      </c>
      <c r="AC65" s="36">
        <f t="shared" si="20"/>
        <v>0</v>
      </c>
      <c r="AD65" s="36">
        <f t="shared" si="20"/>
        <v>0</v>
      </c>
      <c r="AE65" s="36">
        <f t="shared" si="20"/>
        <v>0</v>
      </c>
      <c r="AF65" s="36">
        <f t="shared" si="20"/>
        <v>0</v>
      </c>
      <c r="AG65" s="36">
        <f t="shared" si="20"/>
        <v>0</v>
      </c>
      <c r="AH65" s="36">
        <f t="shared" si="20"/>
        <v>0</v>
      </c>
      <c r="AI65" s="36">
        <f t="shared" si="20"/>
        <v>0</v>
      </c>
      <c r="AJ65" s="36">
        <f t="shared" si="20"/>
        <v>0</v>
      </c>
      <c r="AK65" s="36">
        <f t="shared" si="20"/>
        <v>0</v>
      </c>
      <c r="AL65" s="36">
        <f t="shared" si="20"/>
        <v>0</v>
      </c>
      <c r="AM65" s="36">
        <f t="shared" si="20"/>
        <v>0</v>
      </c>
      <c r="AN65" s="36">
        <f t="shared" si="20"/>
        <v>0</v>
      </c>
      <c r="AO65" s="36">
        <f t="shared" si="20"/>
        <v>0</v>
      </c>
      <c r="AP65" s="36">
        <f t="shared" si="20"/>
        <v>0</v>
      </c>
      <c r="AQ65" s="36">
        <f t="shared" si="20"/>
        <v>0</v>
      </c>
      <c r="AR65" s="36">
        <f t="shared" si="20"/>
        <v>0</v>
      </c>
      <c r="AS65" s="36">
        <f t="shared" si="20"/>
        <v>0</v>
      </c>
      <c r="AT65" s="36">
        <f t="shared" si="20"/>
        <v>0</v>
      </c>
      <c r="AU65" s="36">
        <f t="shared" si="20"/>
        <v>0</v>
      </c>
      <c r="AV65" s="36">
        <f t="shared" si="20"/>
        <v>0</v>
      </c>
      <c r="AW65" s="36">
        <f t="shared" si="20"/>
        <v>0</v>
      </c>
      <c r="AX65" s="36">
        <f t="shared" si="20"/>
        <v>0</v>
      </c>
      <c r="AY65" s="36">
        <f t="shared" si="20"/>
        <v>0</v>
      </c>
      <c r="AZ65" s="36">
        <f t="shared" si="20"/>
        <v>0</v>
      </c>
      <c r="BA65" s="36">
        <f t="shared" si="20"/>
        <v>0</v>
      </c>
      <c r="BB65" s="36">
        <f t="shared" si="20"/>
        <v>0</v>
      </c>
      <c r="BC65" s="36">
        <f t="shared" si="20"/>
        <v>0</v>
      </c>
      <c r="BD65" s="36">
        <f t="shared" si="20"/>
        <v>0</v>
      </c>
      <c r="BE65" s="36">
        <f t="shared" si="20"/>
        <v>0</v>
      </c>
      <c r="BF65" s="36">
        <f t="shared" si="20"/>
        <v>0</v>
      </c>
      <c r="BG65" s="36">
        <f t="shared" si="20"/>
        <v>0</v>
      </c>
      <c r="BH65" s="36">
        <f t="shared" si="20"/>
        <v>0</v>
      </c>
      <c r="BI65" s="36">
        <f t="shared" si="20"/>
        <v>0</v>
      </c>
      <c r="BJ65" s="36">
        <f t="shared" si="20"/>
        <v>0</v>
      </c>
      <c r="BK65" s="39">
        <f>SUM(BK64)</f>
        <v>0</v>
      </c>
    </row>
    <row r="66" spans="1:63" ht="4.5" customHeight="1">
      <c r="A66" s="17"/>
      <c r="B66" s="29"/>
      <c r="C66" s="63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5"/>
    </row>
    <row r="67" spans="1:63">
      <c r="A67" s="17"/>
      <c r="B67" s="30" t="s">
        <v>103</v>
      </c>
      <c r="C67" s="44">
        <f t="shared" ref="C67:AH67" si="21">C34+C46+C51+C60+C65</f>
        <v>0</v>
      </c>
      <c r="D67" s="44">
        <f t="shared" si="21"/>
        <v>173.28377323576581</v>
      </c>
      <c r="E67" s="44">
        <f t="shared" si="21"/>
        <v>714.84509623795361</v>
      </c>
      <c r="F67" s="44">
        <f t="shared" si="21"/>
        <v>0</v>
      </c>
      <c r="G67" s="44">
        <f t="shared" si="21"/>
        <v>0</v>
      </c>
      <c r="H67" s="44">
        <f t="shared" si="21"/>
        <v>37.545159278205801</v>
      </c>
      <c r="I67" s="44">
        <f t="shared" si="21"/>
        <v>1653.3847310211124</v>
      </c>
      <c r="J67" s="44">
        <f t="shared" si="21"/>
        <v>372.59843920776495</v>
      </c>
      <c r="K67" s="44">
        <f t="shared" si="21"/>
        <v>0</v>
      </c>
      <c r="L67" s="44">
        <f t="shared" si="21"/>
        <v>60.749947345355899</v>
      </c>
      <c r="M67" s="44">
        <f t="shared" si="21"/>
        <v>0</v>
      </c>
      <c r="N67" s="44">
        <f t="shared" si="21"/>
        <v>0</v>
      </c>
      <c r="O67" s="44">
        <f t="shared" si="21"/>
        <v>0</v>
      </c>
      <c r="P67" s="44">
        <f t="shared" si="21"/>
        <v>0</v>
      </c>
      <c r="Q67" s="44">
        <f t="shared" si="21"/>
        <v>0</v>
      </c>
      <c r="R67" s="44">
        <f t="shared" si="21"/>
        <v>22.182409755883903</v>
      </c>
      <c r="S67" s="44">
        <f t="shared" si="21"/>
        <v>201.1739081482651</v>
      </c>
      <c r="T67" s="44">
        <f t="shared" si="21"/>
        <v>117.7267065727992</v>
      </c>
      <c r="U67" s="44">
        <f t="shared" si="21"/>
        <v>0</v>
      </c>
      <c r="V67" s="44">
        <f t="shared" si="21"/>
        <v>20.578713506129198</v>
      </c>
      <c r="W67" s="44">
        <f t="shared" si="21"/>
        <v>0</v>
      </c>
      <c r="X67" s="44">
        <f t="shared" si="21"/>
        <v>1.0013135005333</v>
      </c>
      <c r="Y67" s="44">
        <f t="shared" si="21"/>
        <v>0</v>
      </c>
      <c r="Z67" s="44">
        <f t="shared" si="21"/>
        <v>0</v>
      </c>
      <c r="AA67" s="44">
        <f t="shared" si="21"/>
        <v>0</v>
      </c>
      <c r="AB67" s="44">
        <f t="shared" si="21"/>
        <v>145.02120004545182</v>
      </c>
      <c r="AC67" s="44">
        <f t="shared" si="21"/>
        <v>83.198607359859693</v>
      </c>
      <c r="AD67" s="44">
        <f t="shared" si="21"/>
        <v>60.565236086666005</v>
      </c>
      <c r="AE67" s="44">
        <f t="shared" si="21"/>
        <v>0</v>
      </c>
      <c r="AF67" s="44">
        <f t="shared" si="21"/>
        <v>243.56969829963458</v>
      </c>
      <c r="AG67" s="44">
        <f t="shared" si="21"/>
        <v>0</v>
      </c>
      <c r="AH67" s="44">
        <f t="shared" si="21"/>
        <v>0</v>
      </c>
      <c r="AI67" s="44">
        <f t="shared" ref="AI67:BK67" si="22">AI34+AI46+AI51+AI60+AI65</f>
        <v>0</v>
      </c>
      <c r="AJ67" s="44">
        <f t="shared" si="22"/>
        <v>0</v>
      </c>
      <c r="AK67" s="44">
        <f t="shared" si="22"/>
        <v>0</v>
      </c>
      <c r="AL67" s="44">
        <f t="shared" si="22"/>
        <v>180.00052586686866</v>
      </c>
      <c r="AM67" s="44">
        <f t="shared" si="22"/>
        <v>43.380823574361393</v>
      </c>
      <c r="AN67" s="44">
        <f t="shared" si="22"/>
        <v>133.7245732639318</v>
      </c>
      <c r="AO67" s="44">
        <f t="shared" si="22"/>
        <v>0</v>
      </c>
      <c r="AP67" s="44">
        <f t="shared" si="22"/>
        <v>110.6563244013974</v>
      </c>
      <c r="AQ67" s="44">
        <f t="shared" si="22"/>
        <v>0</v>
      </c>
      <c r="AR67" s="44">
        <f t="shared" si="22"/>
        <v>0</v>
      </c>
      <c r="AS67" s="44">
        <f t="shared" si="22"/>
        <v>0</v>
      </c>
      <c r="AT67" s="44">
        <f t="shared" si="22"/>
        <v>0</v>
      </c>
      <c r="AU67" s="44">
        <f t="shared" si="22"/>
        <v>0</v>
      </c>
      <c r="AV67" s="44">
        <f t="shared" si="22"/>
        <v>461.50518902426637</v>
      </c>
      <c r="AW67" s="44">
        <f t="shared" si="22"/>
        <v>469.85641601207999</v>
      </c>
      <c r="AX67" s="44">
        <f t="shared" si="22"/>
        <v>24.354737340732999</v>
      </c>
      <c r="AY67" s="44">
        <f t="shared" si="22"/>
        <v>0</v>
      </c>
      <c r="AZ67" s="44">
        <f t="shared" si="22"/>
        <v>599.01263834744873</v>
      </c>
      <c r="BA67" s="44">
        <f t="shared" si="22"/>
        <v>0</v>
      </c>
      <c r="BB67" s="44">
        <f t="shared" si="22"/>
        <v>0</v>
      </c>
      <c r="BC67" s="44">
        <f t="shared" si="22"/>
        <v>0</v>
      </c>
      <c r="BD67" s="44">
        <f t="shared" si="22"/>
        <v>0</v>
      </c>
      <c r="BE67" s="44">
        <f t="shared" si="22"/>
        <v>0</v>
      </c>
      <c r="BF67" s="44">
        <f t="shared" si="22"/>
        <v>97.769687488424708</v>
      </c>
      <c r="BG67" s="44">
        <f t="shared" si="22"/>
        <v>34.130131445397801</v>
      </c>
      <c r="BH67" s="44">
        <f t="shared" si="22"/>
        <v>71.889439963898894</v>
      </c>
      <c r="BI67" s="44">
        <f t="shared" si="22"/>
        <v>0</v>
      </c>
      <c r="BJ67" s="44">
        <f t="shared" si="22"/>
        <v>37.574846212649994</v>
      </c>
      <c r="BK67" s="44">
        <f t="shared" si="22"/>
        <v>6171.2802725428392</v>
      </c>
    </row>
    <row r="68" spans="1:63" ht="4.5" customHeight="1">
      <c r="A68" s="17"/>
      <c r="B68" s="30"/>
      <c r="C68" s="77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78"/>
    </row>
    <row r="69" spans="1:63" ht="14.25" customHeight="1">
      <c r="A69" s="17" t="s">
        <v>5</v>
      </c>
      <c r="B69" s="31" t="s">
        <v>26</v>
      </c>
      <c r="C69" s="77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78"/>
    </row>
    <row r="70" spans="1:63">
      <c r="A70" s="17"/>
      <c r="B70" s="34" t="s">
        <v>122</v>
      </c>
      <c r="C70" s="40">
        <v>0</v>
      </c>
      <c r="D70" s="40">
        <v>0.54148408586660002</v>
      </c>
      <c r="E70" s="40">
        <v>0</v>
      </c>
      <c r="F70" s="40">
        <v>0</v>
      </c>
      <c r="G70" s="40">
        <v>0</v>
      </c>
      <c r="H70" s="40">
        <v>0.29683637999579998</v>
      </c>
      <c r="I70" s="40">
        <v>0</v>
      </c>
      <c r="J70" s="40">
        <v>0</v>
      </c>
      <c r="K70" s="40">
        <v>0</v>
      </c>
      <c r="L70" s="40">
        <v>0.22942183896660001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0.2383122384944</v>
      </c>
      <c r="S70" s="40">
        <v>0</v>
      </c>
      <c r="T70" s="40">
        <v>0</v>
      </c>
      <c r="U70" s="40">
        <v>0</v>
      </c>
      <c r="V70" s="40">
        <v>2.9113203999000001E-3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19.5272471547237</v>
      </c>
      <c r="AC70" s="40">
        <v>0.1130643065333</v>
      </c>
      <c r="AD70" s="40">
        <v>0</v>
      </c>
      <c r="AE70" s="40">
        <v>0</v>
      </c>
      <c r="AF70" s="40">
        <v>2.2450513148994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22.660508999967799</v>
      </c>
      <c r="AM70" s="40">
        <v>0.26359150453309999</v>
      </c>
      <c r="AN70" s="40">
        <v>0</v>
      </c>
      <c r="AO70" s="40">
        <v>0</v>
      </c>
      <c r="AP70" s="40">
        <v>1.0238849781993999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5.1283201219564098</v>
      </c>
      <c r="AW70" s="40">
        <v>4.07561261333E-2</v>
      </c>
      <c r="AX70" s="40">
        <v>0</v>
      </c>
      <c r="AY70" s="40">
        <v>0</v>
      </c>
      <c r="AZ70" s="40">
        <v>0.84780681496629995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3.3759247536617898</v>
      </c>
      <c r="BG70" s="40">
        <v>0</v>
      </c>
      <c r="BH70" s="40">
        <v>0</v>
      </c>
      <c r="BI70" s="40">
        <v>0</v>
      </c>
      <c r="BJ70" s="40">
        <v>8.5846656666600005E-2</v>
      </c>
      <c r="BK70" s="39">
        <f>SUM(C70:BJ70)</f>
        <v>56.620968595964399</v>
      </c>
    </row>
    <row r="71" spans="1:63" ht="13.8" thickBot="1">
      <c r="A71" s="32"/>
      <c r="B71" s="27" t="s">
        <v>87</v>
      </c>
      <c r="C71" s="36">
        <f t="shared" ref="C71:BJ71" si="23">SUM(C70)</f>
        <v>0</v>
      </c>
      <c r="D71" s="36">
        <f t="shared" si="23"/>
        <v>0.54148408586660002</v>
      </c>
      <c r="E71" s="36">
        <f t="shared" si="23"/>
        <v>0</v>
      </c>
      <c r="F71" s="36">
        <f t="shared" si="23"/>
        <v>0</v>
      </c>
      <c r="G71" s="36">
        <f t="shared" si="23"/>
        <v>0</v>
      </c>
      <c r="H71" s="36">
        <f t="shared" si="23"/>
        <v>0.29683637999579998</v>
      </c>
      <c r="I71" s="36">
        <f t="shared" si="23"/>
        <v>0</v>
      </c>
      <c r="J71" s="36">
        <f t="shared" si="23"/>
        <v>0</v>
      </c>
      <c r="K71" s="36">
        <f t="shared" si="23"/>
        <v>0</v>
      </c>
      <c r="L71" s="36">
        <f t="shared" si="23"/>
        <v>0.22942183896660001</v>
      </c>
      <c r="M71" s="36">
        <f t="shared" si="23"/>
        <v>0</v>
      </c>
      <c r="N71" s="36">
        <f t="shared" si="23"/>
        <v>0</v>
      </c>
      <c r="O71" s="36">
        <f t="shared" si="23"/>
        <v>0</v>
      </c>
      <c r="P71" s="36">
        <f t="shared" si="23"/>
        <v>0</v>
      </c>
      <c r="Q71" s="36">
        <f t="shared" si="23"/>
        <v>0</v>
      </c>
      <c r="R71" s="36">
        <f t="shared" si="23"/>
        <v>0.2383122384944</v>
      </c>
      <c r="S71" s="36">
        <f t="shared" si="23"/>
        <v>0</v>
      </c>
      <c r="T71" s="36">
        <f t="shared" si="23"/>
        <v>0</v>
      </c>
      <c r="U71" s="36">
        <f t="shared" si="23"/>
        <v>0</v>
      </c>
      <c r="V71" s="36">
        <f t="shared" si="23"/>
        <v>2.9113203999000001E-3</v>
      </c>
      <c r="W71" s="36">
        <f t="shared" si="23"/>
        <v>0</v>
      </c>
      <c r="X71" s="36">
        <f t="shared" si="23"/>
        <v>0</v>
      </c>
      <c r="Y71" s="36">
        <f t="shared" si="23"/>
        <v>0</v>
      </c>
      <c r="Z71" s="36">
        <f t="shared" si="23"/>
        <v>0</v>
      </c>
      <c r="AA71" s="36">
        <f t="shared" si="23"/>
        <v>0</v>
      </c>
      <c r="AB71" s="36">
        <f t="shared" si="23"/>
        <v>19.5272471547237</v>
      </c>
      <c r="AC71" s="36">
        <f t="shared" si="23"/>
        <v>0.1130643065333</v>
      </c>
      <c r="AD71" s="36">
        <f t="shared" si="23"/>
        <v>0</v>
      </c>
      <c r="AE71" s="36">
        <f t="shared" si="23"/>
        <v>0</v>
      </c>
      <c r="AF71" s="36">
        <f t="shared" si="23"/>
        <v>2.2450513148994</v>
      </c>
      <c r="AG71" s="36">
        <f t="shared" si="23"/>
        <v>0</v>
      </c>
      <c r="AH71" s="36">
        <f t="shared" si="23"/>
        <v>0</v>
      </c>
      <c r="AI71" s="36">
        <f t="shared" si="23"/>
        <v>0</v>
      </c>
      <c r="AJ71" s="36">
        <f t="shared" si="23"/>
        <v>0</v>
      </c>
      <c r="AK71" s="36">
        <f t="shared" si="23"/>
        <v>0</v>
      </c>
      <c r="AL71" s="36">
        <f t="shared" si="23"/>
        <v>22.660508999967799</v>
      </c>
      <c r="AM71" s="36">
        <f t="shared" si="23"/>
        <v>0.26359150453309999</v>
      </c>
      <c r="AN71" s="36">
        <f t="shared" si="23"/>
        <v>0</v>
      </c>
      <c r="AO71" s="36">
        <f t="shared" si="23"/>
        <v>0</v>
      </c>
      <c r="AP71" s="36">
        <f t="shared" si="23"/>
        <v>1.0238849781993999</v>
      </c>
      <c r="AQ71" s="36">
        <f t="shared" si="23"/>
        <v>0</v>
      </c>
      <c r="AR71" s="36">
        <f t="shared" si="23"/>
        <v>0</v>
      </c>
      <c r="AS71" s="36">
        <f t="shared" si="23"/>
        <v>0</v>
      </c>
      <c r="AT71" s="36">
        <f t="shared" si="23"/>
        <v>0</v>
      </c>
      <c r="AU71" s="36">
        <f t="shared" si="23"/>
        <v>0</v>
      </c>
      <c r="AV71" s="36">
        <f t="shared" si="23"/>
        <v>5.1283201219564098</v>
      </c>
      <c r="AW71" s="36">
        <f t="shared" si="23"/>
        <v>4.07561261333E-2</v>
      </c>
      <c r="AX71" s="36">
        <f t="shared" si="23"/>
        <v>0</v>
      </c>
      <c r="AY71" s="36">
        <f t="shared" si="23"/>
        <v>0</v>
      </c>
      <c r="AZ71" s="36">
        <f t="shared" si="23"/>
        <v>0.84780681496629995</v>
      </c>
      <c r="BA71" s="36">
        <f t="shared" si="23"/>
        <v>0</v>
      </c>
      <c r="BB71" s="36">
        <f t="shared" si="23"/>
        <v>0</v>
      </c>
      <c r="BC71" s="36">
        <f t="shared" si="23"/>
        <v>0</v>
      </c>
      <c r="BD71" s="36">
        <f t="shared" si="23"/>
        <v>0</v>
      </c>
      <c r="BE71" s="36">
        <f t="shared" si="23"/>
        <v>0</v>
      </c>
      <c r="BF71" s="36">
        <f t="shared" si="23"/>
        <v>3.3759247536617898</v>
      </c>
      <c r="BG71" s="36">
        <f t="shared" si="23"/>
        <v>0</v>
      </c>
      <c r="BH71" s="36">
        <f t="shared" si="23"/>
        <v>0</v>
      </c>
      <c r="BI71" s="36">
        <f t="shared" si="23"/>
        <v>0</v>
      </c>
      <c r="BJ71" s="36">
        <f t="shared" si="23"/>
        <v>8.5846656666600005E-2</v>
      </c>
      <c r="BK71" s="39">
        <f>SUM(BK70)</f>
        <v>56.620968595964399</v>
      </c>
    </row>
    <row r="72" spans="1:63" ht="6" customHeight="1">
      <c r="A72" s="5"/>
      <c r="B72" s="23"/>
    </row>
    <row r="73" spans="1:63">
      <c r="A73" s="5"/>
      <c r="B73" s="5" t="s">
        <v>29</v>
      </c>
      <c r="L73" s="18" t="s">
        <v>41</v>
      </c>
    </row>
    <row r="74" spans="1:63">
      <c r="A74" s="5"/>
      <c r="B74" s="5" t="s">
        <v>30</v>
      </c>
      <c r="L74" s="5" t="s">
        <v>33</v>
      </c>
    </row>
    <row r="75" spans="1:63">
      <c r="L75" s="5" t="s">
        <v>34</v>
      </c>
    </row>
    <row r="76" spans="1:63">
      <c r="B76" s="5" t="s">
        <v>36</v>
      </c>
      <c r="L76" s="5" t="s">
        <v>102</v>
      </c>
    </row>
    <row r="77" spans="1:63">
      <c r="B77" s="5" t="s">
        <v>37</v>
      </c>
      <c r="L77" s="5" t="s">
        <v>104</v>
      </c>
    </row>
    <row r="78" spans="1:63">
      <c r="B78" s="5"/>
      <c r="L78" s="5" t="s">
        <v>35</v>
      </c>
    </row>
    <row r="86" spans="2:2">
      <c r="B86" s="5"/>
    </row>
  </sheetData>
  <mergeCells count="49">
    <mergeCell ref="A1:A5"/>
    <mergeCell ref="C69:BK69"/>
    <mergeCell ref="C53:BK53"/>
    <mergeCell ref="C54:BK54"/>
    <mergeCell ref="C57:BK57"/>
    <mergeCell ref="C61:BK61"/>
    <mergeCell ref="C62:BK62"/>
    <mergeCell ref="C63:BK63"/>
    <mergeCell ref="C66:BK66"/>
    <mergeCell ref="C68:BK68"/>
    <mergeCell ref="C52:BK52"/>
    <mergeCell ref="C10:BK10"/>
    <mergeCell ref="C13:BK13"/>
    <mergeCell ref="C21:BK21"/>
    <mergeCell ref="C24:BK24"/>
    <mergeCell ref="C27:BK27"/>
    <mergeCell ref="C49:BK49"/>
    <mergeCell ref="C48:BK48"/>
    <mergeCell ref="C47:BK47"/>
    <mergeCell ref="C40:BK40"/>
    <mergeCell ref="C37:BK37"/>
    <mergeCell ref="C36:BK36"/>
    <mergeCell ref="C35:BK35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topLeftCell="B2" workbookViewId="0">
      <selection activeCell="B3" sqref="B3:L3"/>
    </sheetView>
  </sheetViews>
  <sheetFormatPr defaultRowHeight="13.2"/>
  <cols>
    <col min="1" max="1" width="2.33203125" customWidth="1"/>
    <col min="3" max="3" width="25.33203125" bestFit="1" customWidth="1"/>
    <col min="4" max="6" width="18.33203125" bestFit="1" customWidth="1"/>
    <col min="7" max="7" width="10" bestFit="1" customWidth="1"/>
    <col min="8" max="8" width="19.88671875" bestFit="1" customWidth="1"/>
    <col min="9" max="9" width="15.88671875" bestFit="1" customWidth="1"/>
    <col min="10" max="10" width="17" bestFit="1" customWidth="1"/>
    <col min="11" max="11" width="18.33203125" bestFit="1" customWidth="1"/>
    <col min="12" max="12" width="19.88671875" bestFit="1" customWidth="1"/>
  </cols>
  <sheetData>
    <row r="2" spans="2:12">
      <c r="B2" s="79" t="s">
        <v>128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>
      <c r="B3" s="79" t="s">
        <v>123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43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2.4409741665999997E-3</v>
      </c>
      <c r="G5" s="35">
        <v>0</v>
      </c>
      <c r="H5" s="35">
        <v>0</v>
      </c>
      <c r="I5" s="35">
        <v>0</v>
      </c>
      <c r="J5" s="35">
        <v>0</v>
      </c>
      <c r="K5" s="35">
        <f>SUM(D5:J5)</f>
        <v>2.4409741665999997E-3</v>
      </c>
      <c r="L5" s="35">
        <v>0</v>
      </c>
    </row>
    <row r="6" spans="2:12">
      <c r="B6" s="19">
        <v>2</v>
      </c>
      <c r="C6" s="21" t="s">
        <v>44</v>
      </c>
      <c r="D6" s="40">
        <v>7.4612735687325014</v>
      </c>
      <c r="E6" s="35">
        <v>1.3154539657638005</v>
      </c>
      <c r="F6" s="35">
        <v>8.7667410236753938</v>
      </c>
      <c r="G6" s="35">
        <v>0</v>
      </c>
      <c r="H6" s="35">
        <v>0</v>
      </c>
      <c r="I6" s="35">
        <v>0.58419999999999994</v>
      </c>
      <c r="J6" s="35">
        <v>0</v>
      </c>
      <c r="K6" s="35">
        <f t="shared" ref="K6:K41" si="0">SUM(D6:J6)</f>
        <v>18.127668558171695</v>
      </c>
      <c r="L6" s="35">
        <v>0.48746835689370038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0.10175455149929999</v>
      </c>
      <c r="G7" s="35">
        <v>0</v>
      </c>
      <c r="H7" s="35">
        <v>0</v>
      </c>
      <c r="I7" s="35">
        <v>7.4999999999999997E-3</v>
      </c>
      <c r="J7" s="35">
        <v>0</v>
      </c>
      <c r="K7" s="35">
        <f t="shared" si="0"/>
        <v>0.1092545514993</v>
      </c>
      <c r="L7" s="35">
        <v>6.1157258199600016E-2</v>
      </c>
    </row>
    <row r="8" spans="2:12">
      <c r="B8" s="19">
        <v>4</v>
      </c>
      <c r="C8" s="21" t="s">
        <v>46</v>
      </c>
      <c r="D8" s="40">
        <v>60.73378954659951</v>
      </c>
      <c r="E8" s="35">
        <v>1.1422909128312002</v>
      </c>
      <c r="F8" s="35">
        <v>5.2601986875085931</v>
      </c>
      <c r="G8" s="35">
        <v>0</v>
      </c>
      <c r="H8" s="35">
        <v>0</v>
      </c>
      <c r="I8" s="35">
        <v>0.20810000000000001</v>
      </c>
      <c r="J8" s="35">
        <v>0</v>
      </c>
      <c r="K8" s="35">
        <f t="shared" si="0"/>
        <v>67.344379146939303</v>
      </c>
      <c r="L8" s="35">
        <v>0.64810042422650005</v>
      </c>
    </row>
    <row r="9" spans="2:12">
      <c r="B9" s="19">
        <v>5</v>
      </c>
      <c r="C9" s="21" t="s">
        <v>47</v>
      </c>
      <c r="D9" s="40">
        <v>0.84316530006549995</v>
      </c>
      <c r="E9" s="35">
        <v>1.8775954460632995</v>
      </c>
      <c r="F9" s="35">
        <v>13.84776183456859</v>
      </c>
      <c r="G9" s="35">
        <v>0</v>
      </c>
      <c r="H9" s="35">
        <v>0</v>
      </c>
      <c r="I9" s="35">
        <v>1.2616000000000001</v>
      </c>
      <c r="J9" s="35">
        <v>0</v>
      </c>
      <c r="K9" s="35">
        <f t="shared" si="0"/>
        <v>17.830122580697392</v>
      </c>
      <c r="L9" s="35">
        <v>1.1866793584900004</v>
      </c>
    </row>
    <row r="10" spans="2:12">
      <c r="B10" s="19">
        <v>6</v>
      </c>
      <c r="C10" s="21" t="s">
        <v>48</v>
      </c>
      <c r="D10" s="40">
        <v>2.8967521408995003</v>
      </c>
      <c r="E10" s="35">
        <v>8.9496999188979007</v>
      </c>
      <c r="F10" s="35">
        <v>6.137908276046999</v>
      </c>
      <c r="G10" s="35">
        <v>0</v>
      </c>
      <c r="H10" s="35">
        <v>0</v>
      </c>
      <c r="I10" s="35">
        <v>0.17349999999999999</v>
      </c>
      <c r="J10" s="35">
        <v>0</v>
      </c>
      <c r="K10" s="35">
        <f t="shared" si="0"/>
        <v>18.157860335844401</v>
      </c>
      <c r="L10" s="35">
        <v>0.67253029329570013</v>
      </c>
    </row>
    <row r="11" spans="2:12">
      <c r="B11" s="19">
        <v>7</v>
      </c>
      <c r="C11" s="21" t="s">
        <v>49</v>
      </c>
      <c r="D11" s="40">
        <v>27.080520570765202</v>
      </c>
      <c r="E11" s="35">
        <v>8.4505516631268005</v>
      </c>
      <c r="F11" s="35">
        <v>8.0413037247325807</v>
      </c>
      <c r="G11" s="35">
        <v>0</v>
      </c>
      <c r="H11" s="35">
        <v>0</v>
      </c>
      <c r="I11" s="35">
        <v>0</v>
      </c>
      <c r="J11" s="35">
        <v>0</v>
      </c>
      <c r="K11" s="35">
        <f t="shared" si="0"/>
        <v>43.572375958624583</v>
      </c>
      <c r="L11" s="35">
        <v>1.0167053902913006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1.5086140243998003</v>
      </c>
      <c r="E14" s="35">
        <v>1.529142930633</v>
      </c>
      <c r="F14" s="35">
        <v>2.1524544077216019</v>
      </c>
      <c r="G14" s="35">
        <v>0</v>
      </c>
      <c r="H14" s="35">
        <v>0</v>
      </c>
      <c r="I14" s="35">
        <v>9.5500000000000002E-2</v>
      </c>
      <c r="J14" s="35">
        <v>0</v>
      </c>
      <c r="K14" s="35">
        <f t="shared" si="0"/>
        <v>5.2857113627544026</v>
      </c>
      <c r="L14" s="35">
        <v>0.75768876163060017</v>
      </c>
    </row>
    <row r="15" spans="2:12">
      <c r="B15" s="19">
        <v>11</v>
      </c>
      <c r="C15" s="21" t="s">
        <v>53</v>
      </c>
      <c r="D15" s="40">
        <v>144.59793834109379</v>
      </c>
      <c r="E15" s="35">
        <v>105.45450727369595</v>
      </c>
      <c r="F15" s="35">
        <v>50.466777087742415</v>
      </c>
      <c r="G15" s="35">
        <v>0</v>
      </c>
      <c r="H15" s="35">
        <v>0</v>
      </c>
      <c r="I15" s="35">
        <v>1.1011</v>
      </c>
      <c r="J15" s="35">
        <v>0</v>
      </c>
      <c r="K15" s="35">
        <f t="shared" si="0"/>
        <v>301.62032270253212</v>
      </c>
      <c r="L15" s="35">
        <v>2.2542341812458986</v>
      </c>
    </row>
    <row r="16" spans="2:12">
      <c r="B16" s="19">
        <v>12</v>
      </c>
      <c r="C16" s="21" t="s">
        <v>54</v>
      </c>
      <c r="D16" s="40">
        <v>96.627308472165197</v>
      </c>
      <c r="E16" s="35">
        <v>22.073811732696107</v>
      </c>
      <c r="F16" s="35">
        <v>21.434996497381498</v>
      </c>
      <c r="G16" s="35">
        <v>0</v>
      </c>
      <c r="H16" s="35">
        <v>0</v>
      </c>
      <c r="I16" s="35">
        <v>0.80869999999999997</v>
      </c>
      <c r="J16" s="35">
        <v>0</v>
      </c>
      <c r="K16" s="35">
        <f t="shared" si="0"/>
        <v>140.94481670224278</v>
      </c>
      <c r="L16" s="35">
        <v>1.2412049534591003</v>
      </c>
    </row>
    <row r="17" spans="2:12">
      <c r="B17" s="19">
        <v>13</v>
      </c>
      <c r="C17" s="21" t="s">
        <v>55</v>
      </c>
      <c r="D17" s="40">
        <v>1.80584288999E-2</v>
      </c>
      <c r="E17" s="35">
        <v>7.7988109599799987E-2</v>
      </c>
      <c r="F17" s="35">
        <v>5.3366484958157034</v>
      </c>
      <c r="G17" s="35">
        <v>0</v>
      </c>
      <c r="H17" s="35">
        <v>0</v>
      </c>
      <c r="I17" s="35">
        <v>4.53E-2</v>
      </c>
      <c r="J17" s="35">
        <v>0</v>
      </c>
      <c r="K17" s="35">
        <f t="shared" si="0"/>
        <v>5.4779950343154038</v>
      </c>
      <c r="L17" s="35">
        <v>0.6384622989616997</v>
      </c>
    </row>
    <row r="18" spans="2:12">
      <c r="B18" s="19">
        <v>14</v>
      </c>
      <c r="C18" s="21" t="s">
        <v>56</v>
      </c>
      <c r="D18" s="40">
        <v>0.1843511197329</v>
      </c>
      <c r="E18" s="35">
        <v>0.1303649280328</v>
      </c>
      <c r="F18" s="35">
        <v>2.149496143115901</v>
      </c>
      <c r="G18" s="35">
        <v>0</v>
      </c>
      <c r="H18" s="35">
        <v>0</v>
      </c>
      <c r="I18" s="35">
        <v>3.3000000000000002E-2</v>
      </c>
      <c r="J18" s="35">
        <v>0</v>
      </c>
      <c r="K18" s="35">
        <f t="shared" si="0"/>
        <v>2.497212190881601</v>
      </c>
      <c r="L18" s="35">
        <v>0.15106302499889998</v>
      </c>
    </row>
    <row r="19" spans="2:12">
      <c r="B19" s="19">
        <v>15</v>
      </c>
      <c r="C19" s="21" t="s">
        <v>57</v>
      </c>
      <c r="D19" s="40">
        <v>1.0981538469984</v>
      </c>
      <c r="E19" s="35">
        <v>3.3498328039312</v>
      </c>
      <c r="F19" s="35">
        <v>10.260889976105995</v>
      </c>
      <c r="G19" s="35">
        <v>0</v>
      </c>
      <c r="H19" s="35">
        <v>0</v>
      </c>
      <c r="I19" s="35">
        <v>0</v>
      </c>
      <c r="J19" s="35">
        <v>0</v>
      </c>
      <c r="K19" s="35">
        <f t="shared" si="0"/>
        <v>14.708876627035595</v>
      </c>
      <c r="L19" s="35">
        <v>0.90884937489139905</v>
      </c>
    </row>
    <row r="20" spans="2:12">
      <c r="B20" s="19">
        <v>16</v>
      </c>
      <c r="C20" s="21" t="s">
        <v>58</v>
      </c>
      <c r="D20" s="40">
        <v>238.2979468037268</v>
      </c>
      <c r="E20" s="35">
        <v>78.426974984550654</v>
      </c>
      <c r="F20" s="35">
        <v>70.783620473495418</v>
      </c>
      <c r="G20" s="35">
        <v>0</v>
      </c>
      <c r="H20" s="35">
        <v>0</v>
      </c>
      <c r="I20" s="35">
        <v>2.8387000000000002</v>
      </c>
      <c r="J20" s="35">
        <v>0</v>
      </c>
      <c r="K20" s="35">
        <f t="shared" si="0"/>
        <v>390.34724226177292</v>
      </c>
      <c r="L20" s="35">
        <v>3.0031517877495899</v>
      </c>
    </row>
    <row r="21" spans="2:12">
      <c r="B21" s="19">
        <v>17</v>
      </c>
      <c r="C21" s="21" t="s">
        <v>59</v>
      </c>
      <c r="D21" s="40">
        <v>25.124824530032505</v>
      </c>
      <c r="E21" s="35">
        <v>11.443623403897503</v>
      </c>
      <c r="F21" s="35">
        <v>13.341409184082273</v>
      </c>
      <c r="G21" s="35">
        <v>0</v>
      </c>
      <c r="H21" s="35">
        <v>0</v>
      </c>
      <c r="I21" s="35">
        <v>0.65579999999999994</v>
      </c>
      <c r="J21" s="35">
        <v>0</v>
      </c>
      <c r="K21" s="35">
        <f t="shared" si="0"/>
        <v>50.565657118012282</v>
      </c>
      <c r="L21" s="35">
        <v>1.0815331866238997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6.7557564280302032</v>
      </c>
      <c r="E23" s="35">
        <v>41.278641826641959</v>
      </c>
      <c r="F23" s="35">
        <v>44.601914357338565</v>
      </c>
      <c r="G23" s="35">
        <v>0</v>
      </c>
      <c r="H23" s="35">
        <v>0</v>
      </c>
      <c r="I23" s="35">
        <v>2.6366999999999998</v>
      </c>
      <c r="J23" s="35">
        <v>0</v>
      </c>
      <c r="K23" s="35">
        <f t="shared" si="0"/>
        <v>95.273012612010731</v>
      </c>
      <c r="L23" s="35">
        <v>1.8168808509801</v>
      </c>
    </row>
    <row r="24" spans="2:12">
      <c r="B24" s="19">
        <v>20</v>
      </c>
      <c r="C24" s="21" t="s">
        <v>62</v>
      </c>
      <c r="D24" s="40">
        <v>1789.5489113753524</v>
      </c>
      <c r="E24" s="35">
        <v>381.41935359962196</v>
      </c>
      <c r="F24" s="35">
        <v>692.52183157705974</v>
      </c>
      <c r="G24" s="35">
        <v>0</v>
      </c>
      <c r="H24" s="35">
        <v>0</v>
      </c>
      <c r="I24" s="35">
        <v>72.7423</v>
      </c>
      <c r="J24" s="35">
        <v>0</v>
      </c>
      <c r="K24" s="35">
        <f t="shared" si="0"/>
        <v>2936.2323965520341</v>
      </c>
      <c r="L24" s="35">
        <v>18.751606878427552</v>
      </c>
    </row>
    <row r="25" spans="2:12">
      <c r="B25" s="19">
        <v>21</v>
      </c>
      <c r="C25" s="20" t="s">
        <v>63</v>
      </c>
      <c r="D25" s="40">
        <v>0</v>
      </c>
      <c r="E25" s="35">
        <v>2.6739879989999999E-4</v>
      </c>
      <c r="F25" s="35">
        <v>1.6458247966399997E-2</v>
      </c>
      <c r="G25" s="35">
        <v>0</v>
      </c>
      <c r="H25" s="35">
        <v>0</v>
      </c>
      <c r="I25" s="35">
        <v>4.8999999999999998E-3</v>
      </c>
      <c r="J25" s="35">
        <v>0</v>
      </c>
      <c r="K25" s="35">
        <f t="shared" si="0"/>
        <v>2.1625646766299994E-2</v>
      </c>
      <c r="L25" s="35">
        <v>2.5638633299999997E-5</v>
      </c>
    </row>
    <row r="26" spans="2:12">
      <c r="B26" s="19">
        <v>22</v>
      </c>
      <c r="C26" s="21" t="s">
        <v>64</v>
      </c>
      <c r="D26" s="40">
        <v>0</v>
      </c>
      <c r="E26" s="35">
        <v>3.2731050000000001E-3</v>
      </c>
      <c r="F26" s="35">
        <v>0.21315009006619998</v>
      </c>
      <c r="G26" s="35">
        <v>0</v>
      </c>
      <c r="H26" s="35">
        <v>0</v>
      </c>
      <c r="I26" s="35">
        <v>0.23149999999999998</v>
      </c>
      <c r="J26" s="35">
        <v>0</v>
      </c>
      <c r="K26" s="35">
        <f t="shared" si="0"/>
        <v>0.44792319506619993</v>
      </c>
      <c r="L26" s="35">
        <v>4.0802522932599998E-2</v>
      </c>
    </row>
    <row r="27" spans="2:12">
      <c r="B27" s="19">
        <v>23</v>
      </c>
      <c r="C27" s="20" t="s">
        <v>65</v>
      </c>
      <c r="D27" s="40">
        <v>0</v>
      </c>
      <c r="E27" s="35">
        <v>1.0437233299999999E-5</v>
      </c>
      <c r="F27" s="35">
        <v>8.1273220998999991E-3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8.1377593331999985E-3</v>
      </c>
      <c r="L27" s="35">
        <v>1.24643357666E-2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0.21062549266599995</v>
      </c>
      <c r="G28" s="35">
        <v>0</v>
      </c>
      <c r="H28" s="35">
        <v>0</v>
      </c>
      <c r="I28" s="35">
        <v>9.8500000000000004E-2</v>
      </c>
      <c r="J28" s="35">
        <v>0</v>
      </c>
      <c r="K28" s="35">
        <f t="shared" si="0"/>
        <v>0.30912549266599998</v>
      </c>
      <c r="L28" s="35">
        <v>5.2519987433200001E-2</v>
      </c>
    </row>
    <row r="29" spans="2:12">
      <c r="B29" s="19">
        <v>25</v>
      </c>
      <c r="C29" s="21" t="s">
        <v>67</v>
      </c>
      <c r="D29" s="40">
        <v>925.99133826993443</v>
      </c>
      <c r="E29" s="35">
        <v>51.038153192954177</v>
      </c>
      <c r="F29" s="35">
        <v>117.72518960405951</v>
      </c>
      <c r="G29" s="35">
        <v>0</v>
      </c>
      <c r="H29" s="35">
        <v>0</v>
      </c>
      <c r="I29" s="35">
        <v>3.0481999999999996</v>
      </c>
      <c r="J29" s="35">
        <v>0</v>
      </c>
      <c r="K29" s="35">
        <f t="shared" si="0"/>
        <v>1097.802881066948</v>
      </c>
      <c r="L29" s="35">
        <v>2.7253681195518964</v>
      </c>
    </row>
    <row r="30" spans="2:12">
      <c r="B30" s="19">
        <v>26</v>
      </c>
      <c r="C30" s="21" t="s">
        <v>68</v>
      </c>
      <c r="D30" s="40">
        <v>18.427575524063904</v>
      </c>
      <c r="E30" s="35">
        <v>7.9900019310238957</v>
      </c>
      <c r="F30" s="35">
        <v>9.9472047440047895</v>
      </c>
      <c r="G30" s="35">
        <v>0</v>
      </c>
      <c r="H30" s="35">
        <v>0</v>
      </c>
      <c r="I30" s="35">
        <v>0.91579999999999995</v>
      </c>
      <c r="J30" s="35">
        <v>0</v>
      </c>
      <c r="K30" s="35">
        <f t="shared" si="0"/>
        <v>37.280582199092585</v>
      </c>
      <c r="L30" s="35">
        <v>1.3531564374251983</v>
      </c>
    </row>
    <row r="31" spans="2:12">
      <c r="B31" s="19">
        <v>27</v>
      </c>
      <c r="C31" s="21" t="s">
        <v>17</v>
      </c>
      <c r="D31" s="40">
        <v>4.3484471499664998</v>
      </c>
      <c r="E31" s="35">
        <v>0</v>
      </c>
      <c r="F31" s="35">
        <v>0.80201553146359994</v>
      </c>
      <c r="G31" s="35">
        <v>0</v>
      </c>
      <c r="H31" s="35">
        <v>0</v>
      </c>
      <c r="I31" s="35">
        <v>0.78259999999999996</v>
      </c>
      <c r="J31" s="35">
        <v>0</v>
      </c>
      <c r="K31" s="35">
        <f t="shared" si="0"/>
        <v>5.9330626814300995</v>
      </c>
      <c r="L31" s="35">
        <v>2.7679320899899995E-2</v>
      </c>
    </row>
    <row r="32" spans="2:12">
      <c r="B32" s="19">
        <v>28</v>
      </c>
      <c r="C32" s="21" t="s">
        <v>69</v>
      </c>
      <c r="D32" s="40">
        <v>8.2598720499899983E-2</v>
      </c>
      <c r="E32" s="35">
        <v>4.4732853999999989E-3</v>
      </c>
      <c r="F32" s="35">
        <v>0.33760228823070004</v>
      </c>
      <c r="G32" s="35">
        <v>0</v>
      </c>
      <c r="H32" s="35">
        <v>0</v>
      </c>
      <c r="I32" s="35">
        <v>0</v>
      </c>
      <c r="J32" s="35">
        <v>0</v>
      </c>
      <c r="K32" s="35">
        <f t="shared" si="0"/>
        <v>0.42467429413060004</v>
      </c>
      <c r="L32" s="35">
        <v>7.9536323232800007E-2</v>
      </c>
    </row>
    <row r="33" spans="2:12">
      <c r="B33" s="19">
        <v>29</v>
      </c>
      <c r="C33" s="21" t="s">
        <v>70</v>
      </c>
      <c r="D33" s="40">
        <v>17.231858678130205</v>
      </c>
      <c r="E33" s="35">
        <v>10.002605716424499</v>
      </c>
      <c r="F33" s="35">
        <v>9.7308254247226902</v>
      </c>
      <c r="G33" s="35">
        <v>0</v>
      </c>
      <c r="H33" s="35">
        <v>0</v>
      </c>
      <c r="I33" s="35">
        <v>0.31640000000000001</v>
      </c>
      <c r="J33" s="35">
        <v>0</v>
      </c>
      <c r="K33" s="35">
        <f t="shared" si="0"/>
        <v>37.281689819277396</v>
      </c>
      <c r="L33" s="35">
        <v>1.2770519902909987</v>
      </c>
    </row>
    <row r="34" spans="2:12">
      <c r="B34" s="19">
        <v>30</v>
      </c>
      <c r="C34" s="21" t="s">
        <v>71</v>
      </c>
      <c r="D34" s="40">
        <v>4.1501667689977992</v>
      </c>
      <c r="E34" s="35">
        <v>3.9295601716614015</v>
      </c>
      <c r="F34" s="35">
        <v>24.313315092185231</v>
      </c>
      <c r="G34" s="35">
        <v>0</v>
      </c>
      <c r="H34" s="35">
        <v>0</v>
      </c>
      <c r="I34" s="35">
        <v>1.1067</v>
      </c>
      <c r="J34" s="35">
        <v>0</v>
      </c>
      <c r="K34" s="35">
        <f t="shared" si="0"/>
        <v>33.499742032844438</v>
      </c>
      <c r="L34" s="35">
        <v>1.4195022325537994</v>
      </c>
    </row>
    <row r="35" spans="2:12">
      <c r="B35" s="19">
        <v>31</v>
      </c>
      <c r="C35" s="20" t="s">
        <v>72</v>
      </c>
      <c r="D35" s="40">
        <v>0.27480367896659996</v>
      </c>
      <c r="E35" s="35">
        <v>0.25359293780000003</v>
      </c>
      <c r="F35" s="35">
        <v>5.7032127165900011E-2</v>
      </c>
      <c r="G35" s="35">
        <v>0</v>
      </c>
      <c r="H35" s="35">
        <v>0</v>
      </c>
      <c r="I35" s="35">
        <v>0</v>
      </c>
      <c r="J35" s="35">
        <v>0</v>
      </c>
      <c r="K35" s="35">
        <f t="shared" si="0"/>
        <v>0.5854287439325</v>
      </c>
      <c r="L35" s="35">
        <v>4.6090852399599994E-2</v>
      </c>
    </row>
    <row r="36" spans="2:12">
      <c r="B36" s="19">
        <v>32</v>
      </c>
      <c r="C36" s="21" t="s">
        <v>73</v>
      </c>
      <c r="D36" s="40">
        <v>159.20388455806136</v>
      </c>
      <c r="E36" s="35">
        <v>27.439292451620982</v>
      </c>
      <c r="F36" s="35">
        <v>47.598510617241182</v>
      </c>
      <c r="G36" s="35">
        <v>0</v>
      </c>
      <c r="H36" s="35">
        <v>0</v>
      </c>
      <c r="I36" s="35">
        <v>2.5267999999999997</v>
      </c>
      <c r="J36" s="35">
        <v>0</v>
      </c>
      <c r="K36" s="35">
        <f t="shared" si="0"/>
        <v>236.76848762692353</v>
      </c>
      <c r="L36" s="35">
        <v>3.4714973559012972</v>
      </c>
    </row>
    <row r="37" spans="2:12">
      <c r="B37" s="19">
        <v>33</v>
      </c>
      <c r="C37" s="21" t="s">
        <v>124</v>
      </c>
      <c r="D37" s="40">
        <v>67.083099949858862</v>
      </c>
      <c r="E37" s="35">
        <v>15.061907896388906</v>
      </c>
      <c r="F37" s="35">
        <v>42.731574263635018</v>
      </c>
      <c r="G37" s="40">
        <v>0</v>
      </c>
      <c r="H37" s="40">
        <v>0</v>
      </c>
      <c r="I37" s="35">
        <v>0.99740000000000006</v>
      </c>
      <c r="J37" s="40">
        <v>0</v>
      </c>
      <c r="K37" s="35">
        <f t="shared" si="0"/>
        <v>125.87398210988277</v>
      </c>
      <c r="L37" s="35">
        <v>2.1115510234507968</v>
      </c>
    </row>
    <row r="38" spans="2:12">
      <c r="B38" s="19">
        <v>34</v>
      </c>
      <c r="C38" s="21" t="s">
        <v>74</v>
      </c>
      <c r="D38" s="40">
        <v>5.2063258299899995E-2</v>
      </c>
      <c r="E38" s="35">
        <v>0.183421263</v>
      </c>
      <c r="F38" s="35">
        <v>0.25733538449869997</v>
      </c>
      <c r="G38" s="35">
        <v>0</v>
      </c>
      <c r="H38" s="35">
        <v>0</v>
      </c>
      <c r="I38" s="35">
        <v>5.0200000000000002E-2</v>
      </c>
      <c r="J38" s="35">
        <v>0</v>
      </c>
      <c r="K38" s="35">
        <f t="shared" si="0"/>
        <v>0.54301990579859993</v>
      </c>
      <c r="L38" s="35">
        <v>3.0803004166600003E-2</v>
      </c>
    </row>
    <row r="39" spans="2:12">
      <c r="B39" s="19">
        <v>35</v>
      </c>
      <c r="C39" s="21" t="s">
        <v>75</v>
      </c>
      <c r="D39" s="40">
        <v>60.861125892594302</v>
      </c>
      <c r="E39" s="35">
        <v>104.92068571320527</v>
      </c>
      <c r="F39" s="35">
        <v>95.41037229355139</v>
      </c>
      <c r="G39" s="35">
        <v>0</v>
      </c>
      <c r="H39" s="35">
        <v>0</v>
      </c>
      <c r="I39" s="35">
        <v>1.6587000000000001</v>
      </c>
      <c r="J39" s="35">
        <v>0</v>
      </c>
      <c r="K39" s="35">
        <f t="shared" si="0"/>
        <v>262.850883899351</v>
      </c>
      <c r="L39" s="35">
        <v>3.2072955696662899</v>
      </c>
    </row>
    <row r="40" spans="2:12">
      <c r="B40" s="19">
        <v>36</v>
      </c>
      <c r="C40" s="21" t="s">
        <v>76</v>
      </c>
      <c r="D40" s="40">
        <v>0.55341346779970002</v>
      </c>
      <c r="E40" s="35">
        <v>2.6000240141654998</v>
      </c>
      <c r="F40" s="35">
        <v>5.2851831953117028</v>
      </c>
      <c r="G40" s="35">
        <v>0</v>
      </c>
      <c r="H40" s="35">
        <v>0</v>
      </c>
      <c r="I40" s="35">
        <v>0</v>
      </c>
      <c r="J40" s="35">
        <v>0</v>
      </c>
      <c r="K40" s="35">
        <f t="shared" si="0"/>
        <v>8.4386206772769015</v>
      </c>
      <c r="L40" s="35">
        <v>0.56132186799590034</v>
      </c>
    </row>
    <row r="41" spans="2:12">
      <c r="B41" s="19">
        <v>37</v>
      </c>
      <c r="C41" s="21" t="s">
        <v>77</v>
      </c>
      <c r="D41" s="40">
        <v>78.933721394222673</v>
      </c>
      <c r="E41" s="35">
        <v>66.111914684871337</v>
      </c>
      <c r="F41" s="35">
        <v>65.81742404349518</v>
      </c>
      <c r="G41" s="35">
        <v>0</v>
      </c>
      <c r="H41" s="35">
        <v>0</v>
      </c>
      <c r="I41" s="35">
        <v>4.25</v>
      </c>
      <c r="J41" s="35">
        <v>0</v>
      </c>
      <c r="K41" s="35">
        <f t="shared" si="0"/>
        <v>215.11306012258919</v>
      </c>
      <c r="L41" s="35">
        <v>5.5269856332973939</v>
      </c>
    </row>
    <row r="42" spans="2:12" ht="14.4">
      <c r="B42" s="22" t="s">
        <v>11</v>
      </c>
      <c r="C42" s="4"/>
      <c r="D42" s="46">
        <f t="shared" ref="D42:L42" si="1">SUM(D5:D41)</f>
        <v>3739.9714618088897</v>
      </c>
      <c r="E42" s="35">
        <f>SUM(E5:E41)</f>
        <v>956.45901769953286</v>
      </c>
      <c r="F42" s="35">
        <f t="shared" si="1"/>
        <v>1375.6700930344209</v>
      </c>
      <c r="G42" s="35">
        <f>SUM(G5:G41)</f>
        <v>0</v>
      </c>
      <c r="H42" s="45">
        <f t="shared" si="1"/>
        <v>0</v>
      </c>
      <c r="I42" s="45">
        <f t="shared" si="1"/>
        <v>99.179700000000011</v>
      </c>
      <c r="J42" s="45">
        <f t="shared" si="1"/>
        <v>0</v>
      </c>
      <c r="K42" s="45">
        <f t="shared" si="1"/>
        <v>6171.2802725428437</v>
      </c>
      <c r="L42" s="35">
        <f t="shared" si="1"/>
        <v>56.620968595963717</v>
      </c>
    </row>
    <row r="43" spans="2:12">
      <c r="B43" t="s">
        <v>93</v>
      </c>
    </row>
    <row r="46" spans="2:12">
      <c r="D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2016-05-09T14:01:15Z</dcterms:modified>
</cp:coreProperties>
</file>